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80"/>
  </bookViews>
  <sheets>
    <sheet name="HDC" sheetId="1" r:id="rId1"/>
    <sheet name="ESB" sheetId="2" r:id="rId2"/>
    <sheet name="PTK" sheetId="3" r:id="rId3"/>
    <sheet name="SQAC-DQAC" sheetId="7" r:id="rId4"/>
    <sheet name="LMIS" sheetId="5" r:id="rId5"/>
    <sheet name="Training" sheetId="8" r:id="rId6"/>
    <sheet name="Sheet1" sheetId="15" r:id="rId7"/>
  </sheets>
  <calcPr calcId="162913"/>
</workbook>
</file>

<file path=xl/calcChain.xml><?xml version="1.0" encoding="utf-8"?>
<calcChain xmlns="http://schemas.openxmlformats.org/spreadsheetml/2006/main">
  <c r="D18" i="8" l="1"/>
  <c r="E18" i="8"/>
  <c r="F18" i="8"/>
  <c r="G18" i="8"/>
  <c r="H18" i="8"/>
  <c r="C18" i="8"/>
  <c r="G18" i="7"/>
  <c r="F18" i="7"/>
  <c r="E18" i="7"/>
  <c r="H18" i="7"/>
  <c r="I18" i="7"/>
  <c r="J18" i="7"/>
  <c r="K18" i="7"/>
  <c r="L18" i="7"/>
  <c r="M18" i="7"/>
  <c r="N18" i="7"/>
  <c r="O18" i="7"/>
  <c r="P18" i="7"/>
  <c r="Q18" i="7"/>
  <c r="R18" i="7"/>
  <c r="S18" i="7"/>
  <c r="H17" i="3" l="1"/>
  <c r="D18" i="3"/>
  <c r="E18" i="3"/>
  <c r="F18" i="3"/>
  <c r="G18" i="3"/>
  <c r="H18" i="3"/>
  <c r="C18" i="3"/>
  <c r="K19" i="2"/>
  <c r="L19" i="2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C19" i="2"/>
  <c r="C18" i="1"/>
  <c r="S16" i="1" l="1"/>
  <c r="H13" i="3" l="1"/>
  <c r="S13" i="1"/>
  <c r="R13" i="1"/>
  <c r="Q13" i="1"/>
  <c r="P13" i="1"/>
  <c r="S9" i="1"/>
  <c r="R9" i="1"/>
  <c r="Q9" i="1"/>
  <c r="P9" i="1"/>
  <c r="D15" i="2"/>
  <c r="D19" i="2"/>
  <c r="F19" i="2"/>
  <c r="F15" i="2"/>
  <c r="E15" i="2"/>
  <c r="E19" i="2"/>
  <c r="H15" i="2"/>
  <c r="H19" i="2"/>
  <c r="I15" i="2"/>
  <c r="I19" i="2"/>
  <c r="G19" i="2"/>
  <c r="G15" i="2"/>
  <c r="J15" i="2"/>
  <c r="J19" i="2"/>
</calcChain>
</file>

<file path=xl/sharedStrings.xml><?xml version="1.0" encoding="utf-8"?>
<sst xmlns="http://schemas.openxmlformats.org/spreadsheetml/2006/main" count="214" uniqueCount="135">
  <si>
    <t>S.No</t>
  </si>
  <si>
    <t>Name of State</t>
  </si>
  <si>
    <t>CC-Nirodh (in pieces)</t>
  </si>
  <si>
    <t>OCP-Mala N                    (in Cycles)</t>
  </si>
  <si>
    <t>ECP- Ezy Pill</t>
  </si>
  <si>
    <t>Centchroman (CHHAYA)             (In strip)</t>
  </si>
  <si>
    <t>CC-Nirodh             (in pieces)</t>
  </si>
  <si>
    <t>Centchroman     (CHHAYA)                          (In strip)</t>
  </si>
  <si>
    <t>S.No.</t>
  </si>
  <si>
    <t xml:space="preserve">ESB COMPONENT 1- DELAYING </t>
  </si>
  <si>
    <t>ESB COMPONENT 2- SPACING</t>
  </si>
  <si>
    <t>ESB COMPONENT 3- LIMITING</t>
  </si>
  <si>
    <t>EC with no children</t>
  </si>
  <si>
    <t>EC with one child</t>
  </si>
  <si>
    <t>EC with two children</t>
  </si>
  <si>
    <t>Number of Eligible Couple (EC)</t>
  </si>
  <si>
    <t>At DH/SDH/ CHC/PHC</t>
  </si>
  <si>
    <t>At SC</t>
  </si>
  <si>
    <t>Through ASHA</t>
  </si>
  <si>
    <t>MO 
(MBBS and above)</t>
  </si>
  <si>
    <t>CHC</t>
  </si>
  <si>
    <t>PHC</t>
  </si>
  <si>
    <t>SC</t>
  </si>
  <si>
    <t>Sno.</t>
  </si>
  <si>
    <t>Name of the State/District</t>
  </si>
  <si>
    <t>Total Number of client exit interviews conducted</t>
  </si>
  <si>
    <t>Number of clients who reported waiting time of more than 2 hours from time of registration to time of surgery</t>
  </si>
  <si>
    <t>Number of clients who reportedly receive post operative instruction card after the surgery</t>
  </si>
  <si>
    <t>Overall Grading of Sterilization services by the clients (mention No. of clients)</t>
  </si>
  <si>
    <t>State Quality Assurance committee</t>
  </si>
  <si>
    <t>State Indemnity Sub-committee</t>
  </si>
  <si>
    <t>District Quality Assurance committee</t>
  </si>
  <si>
    <t>District Indemnity Sub-committee</t>
  </si>
  <si>
    <t>Static health facilities</t>
  </si>
  <si>
    <t>Accredited Private/NGO health facilities</t>
  </si>
  <si>
    <t>Very good</t>
  </si>
  <si>
    <t>Good</t>
  </si>
  <si>
    <t>Average</t>
  </si>
  <si>
    <t>Unsatisfactory</t>
  </si>
  <si>
    <t>District Wise Information</t>
  </si>
  <si>
    <t xml:space="preserve">District Warehouse </t>
  </si>
  <si>
    <t>ASHA</t>
  </si>
  <si>
    <t>Name of District</t>
  </si>
  <si>
    <t>State Total</t>
  </si>
  <si>
    <t>Total  CHC</t>
  </si>
  <si>
    <t>Total  PHC</t>
  </si>
  <si>
    <t>Total  SC</t>
  </si>
  <si>
    <t>Name of  State</t>
  </si>
  <si>
    <t>State Warehouse</t>
  </si>
  <si>
    <t>Total no. of  District warehouses</t>
  </si>
  <si>
    <t>Total no. of  Divisiona/Regional warehouses</t>
  </si>
  <si>
    <t>Divisional/Regional Warehouse</t>
  </si>
  <si>
    <t>No. of State FP Nodal Officer Trained</t>
  </si>
  <si>
    <t>No. of State FP Consultant Trained</t>
  </si>
  <si>
    <t>No. of State Store Personnel Trained</t>
  </si>
  <si>
    <t>Total  no. of ASHAs</t>
  </si>
  <si>
    <t>No. of ASHA Trained</t>
  </si>
  <si>
    <t>No. of Divisional/Regional Warehouses in which training is completed</t>
  </si>
  <si>
    <t>No. of District Warehouses in which training is completed</t>
  </si>
  <si>
    <t>District Hospitals</t>
  </si>
  <si>
    <t>Total No. of District Hospitals</t>
  </si>
  <si>
    <t>No. of DH in which training is completed</t>
  </si>
  <si>
    <t>Sub District Hospitals</t>
  </si>
  <si>
    <t>No. of SDH in which training is completed</t>
  </si>
  <si>
    <t>Total No. of Sub District Hospitals</t>
  </si>
  <si>
    <t>Medical College</t>
  </si>
  <si>
    <t>Total No. of Medical College</t>
  </si>
  <si>
    <t>No. of Medical College in which training is completed</t>
  </si>
  <si>
    <t>Urban Public Health Facilities</t>
  </si>
  <si>
    <t>Total No. of Urban Health Facilities</t>
  </si>
  <si>
    <t>No. of CHCs in which training is completed</t>
  </si>
  <si>
    <t>No. of PHCs in which training is completed</t>
  </si>
  <si>
    <t>No. of SCs in which training is completed</t>
  </si>
  <si>
    <t>No. of Urban Health facilities in which training is completed</t>
  </si>
  <si>
    <t>Total no. of  Block warehouses</t>
  </si>
  <si>
    <t>No. of Block Warehouses in which training is completed</t>
  </si>
  <si>
    <t>Block Warehouse (If Applicable)</t>
  </si>
  <si>
    <t>FP Nodal Officers/Facility Incharge</t>
  </si>
  <si>
    <t>Store Keeper/Pharmacist</t>
  </si>
  <si>
    <t>ANM</t>
  </si>
  <si>
    <t xml:space="preserve">Total Participants trained </t>
  </si>
  <si>
    <t>Other Cadre</t>
  </si>
  <si>
    <t>Name of the district</t>
  </si>
  <si>
    <t>MO 
(MBBS and above/AYUSH)</t>
  </si>
  <si>
    <t>Nursing Personnel (Staff Nurse/LHV/ANM)</t>
  </si>
  <si>
    <t xml:space="preserve">Number of ASHAs </t>
  </si>
  <si>
    <t xml:space="preserve">No. of ASHAs </t>
  </si>
  <si>
    <t>FDS</t>
  </si>
  <si>
    <t xml:space="preserve">  FORMAT 1:- HOME DELIVERY OF CONTRACEPTIVES (HDC) SCHEME </t>
  </si>
  <si>
    <t xml:space="preserve">   FORMAT 2:- ASHA SCHEME FOR ENSURING SPACING AT BIRTH (ESB) </t>
  </si>
  <si>
    <t xml:space="preserve"> FORMAT 3: UTILIZATION REPORT OF  PTK</t>
  </si>
  <si>
    <t>No. of staff trained in MPA Injectable till end of second quarter  (Antara Prog)</t>
  </si>
  <si>
    <t>No. of staff trained in Post Partum IUCD till end ofsecond quarter (PPIUCD)</t>
  </si>
  <si>
    <t xml:space="preserve">No. of staff trained in Post abortion  FP till end of second quarter </t>
  </si>
  <si>
    <t xml:space="preserve">Stock Received during the reported quarter </t>
  </si>
  <si>
    <t>Stock Distributed under HDC  scheme during the reported quarter</t>
  </si>
  <si>
    <t>Balance Available at the end of reported quarter</t>
  </si>
  <si>
    <t xml:space="preserve">No. of claims submitted in the reported quarter                                 for Spacing of 2 yrs between marriage and birth of first child </t>
  </si>
  <si>
    <t xml:space="preserve">No. of claims cleared  in the reported quarter for Spacing of 2 yrs between marriage and birth of first child </t>
  </si>
  <si>
    <t>No of claims  submitted in the reported quarter             
  for Spacing of 3 yrs between first and second child</t>
  </si>
  <si>
    <t>No. of claims cleared in the reported quarter         
for Spacing of 3 yrs between first and second child</t>
  </si>
  <si>
    <t>No . of Claim submitted in the reported quarter   for Sterilization after 1st or  2nd child</t>
  </si>
  <si>
    <t xml:space="preserve">No. of  claims cleared in the reported quarter  for Sterilization after 1st  or 2nd child </t>
  </si>
  <si>
    <t xml:space="preserve">Opening Balance of the reported quarter </t>
  </si>
  <si>
    <t xml:space="preserve">Stock Received in the reported quarter   </t>
  </si>
  <si>
    <t>Stock Utilized in the reported quarter</t>
  </si>
  <si>
    <t xml:space="preserve">No of meetings held in the reported quarter  </t>
  </si>
  <si>
    <t xml:space="preserve"> No. of Assessment visits planned in the district by SISC/DISC </t>
  </si>
  <si>
    <t xml:space="preserve"> No. of Assessment visits done in the district </t>
  </si>
  <si>
    <t>Opening Balance of the reported quarter (July-September)</t>
  </si>
  <si>
    <t xml:space="preserve"> FORMAT 4 : SQAC/DQAC Functionality status, Monitoring plan and Findings of client exit interview (2nd  Quarter )</t>
  </si>
  <si>
    <t>FORMAT 6- QUARTERLY REPORTING FORMAT -Training Status (2nd Quarter )</t>
  </si>
  <si>
    <t>Bilaspur</t>
  </si>
  <si>
    <t>2nd Quarter - July - September, 2022</t>
  </si>
  <si>
    <t>Nil</t>
  </si>
  <si>
    <t>State : Himachal Pradesh</t>
  </si>
  <si>
    <t>Chamba</t>
  </si>
  <si>
    <t>Hamirpur</t>
  </si>
  <si>
    <t>Kangra</t>
  </si>
  <si>
    <t>Kinnaur</t>
  </si>
  <si>
    <t>Kullu</t>
  </si>
  <si>
    <t>L&amp;Spiti</t>
  </si>
  <si>
    <t>Mandi</t>
  </si>
  <si>
    <t>Shimla</t>
  </si>
  <si>
    <t>Sirmaur</t>
  </si>
  <si>
    <t>Solan</t>
  </si>
  <si>
    <t>Una</t>
  </si>
  <si>
    <t>L&amp;S</t>
  </si>
  <si>
    <t>good</t>
  </si>
  <si>
    <t>2nd Quarter : July - September, 2022</t>
  </si>
  <si>
    <t xml:space="preserve">Balance Available at the end of the reported quarter (Apr-Sep)  </t>
  </si>
  <si>
    <t>Himachal Pradesh</t>
  </si>
  <si>
    <t>FORMAT 5 : FP LMIS (Cumulative Report for 2022-23 (July - September 2022)</t>
  </si>
  <si>
    <t>State: Himachal Pradesh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</si>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</sst>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 "/>
    </font>
    <font>
      <b/>
      <sz val="18"/>
      <color theme="1"/>
      <name val="Times New Roman"/>
      <family val="1"/>
    </font>
    <font>
      <b/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8"/>
      <color rgb="FF000000"/>
      <name val="Times New Roman 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Times New Roman"/>
      <family val="1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0" borderId="0" xfId="0" applyFont="1"/>
    <xf numFmtId="0" fontId="0" fillId="9" borderId="0" xfId="0" applyFill="1"/>
    <xf numFmtId="0" fontId="0" fillId="7" borderId="0" xfId="0" applyFill="1"/>
    <xf numFmtId="0" fontId="0" fillId="0" borderId="0" xfId="0"/>
    <xf numFmtId="0" fontId="10" fillId="0" borderId="0" xfId="0" applyFont="1"/>
    <xf numFmtId="0" fontId="6" fillId="0" borderId="0" xfId="0" applyFont="1" applyFill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2" borderId="0" xfId="0" applyFont="1" applyFill="1"/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0" fillId="6" borderId="1" xfId="0" applyFill="1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21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10" fillId="7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22" fillId="17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6" fillId="0" borderId="0" xfId="1" applyFont="1"/>
    <xf numFmtId="0" fontId="17" fillId="0" borderId="0" xfId="1" applyFont="1"/>
    <xf numFmtId="0" fontId="13" fillId="18" borderId="4" xfId="1" applyFont="1" applyFill="1" applyBorder="1" applyAlignment="1">
      <alignment horizontal="center" vertical="center" wrapText="1"/>
    </xf>
    <xf numFmtId="0" fontId="13" fillId="18" borderId="7" xfId="1" applyFont="1" applyFill="1" applyBorder="1" applyAlignment="1">
      <alignment horizontal="center" vertical="center" wrapText="1"/>
    </xf>
    <xf numFmtId="0" fontId="13" fillId="18" borderId="6" xfId="1" applyFont="1" applyFill="1" applyBorder="1" applyAlignment="1">
      <alignment horizontal="center" vertical="center" wrapText="1"/>
    </xf>
    <xf numFmtId="0" fontId="13" fillId="18" borderId="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12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left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2" fillId="17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/>
    </xf>
    <xf numFmtId="0" fontId="22" fillId="17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18" borderId="1" xfId="1" applyFont="1" applyFill="1" applyBorder="1" applyAlignment="1">
      <alignment horizontal="center" vertical="center" wrapText="1"/>
    </xf>
    <xf numFmtId="0" fontId="13" fillId="18" borderId="3" xfId="1" applyFont="1" applyFill="1" applyBorder="1" applyAlignment="1">
      <alignment horizontal="center" vertical="center" wrapText="1"/>
    </xf>
    <xf numFmtId="0" fontId="13" fillId="18" borderId="4" xfId="1" applyFont="1" applyFill="1" applyBorder="1" applyAlignment="1">
      <alignment horizontal="center" vertical="center" wrapText="1"/>
    </xf>
    <xf numFmtId="0" fontId="13" fillId="18" borderId="5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5" fillId="14" borderId="8" xfId="1" applyFont="1" applyFill="1" applyBorder="1" applyAlignment="1">
      <alignment horizontal="left" vertical="center"/>
    </xf>
    <xf numFmtId="0" fontId="13" fillId="18" borderId="6" xfId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="73" zoomScaleNormal="73" workbookViewId="0">
      <selection activeCell="J29" sqref="J29"/>
    </sheetView>
  </sheetViews>
  <sheetFormatPr defaultRowHeight="15"/>
  <cols>
    <col min="1" max="1" width="11.140625" customWidth="1"/>
    <col min="2" max="2" width="18.85546875" customWidth="1"/>
    <col min="3" max="3" width="12.140625" customWidth="1"/>
    <col min="4" max="4" width="14.28515625" customWidth="1"/>
    <col min="5" max="5" width="14" customWidth="1"/>
    <col min="6" max="6" width="18.140625" customWidth="1"/>
    <col min="7" max="7" width="15.85546875" customWidth="1"/>
    <col min="8" max="9" width="14.5703125" customWidth="1"/>
    <col min="10" max="10" width="10.28515625" customWidth="1"/>
    <col min="11" max="11" width="15" customWidth="1"/>
    <col min="12" max="13" width="16" customWidth="1"/>
    <col min="14" max="14" width="17.7109375" customWidth="1"/>
    <col min="15" max="15" width="15.140625" customWidth="1"/>
    <col min="16" max="16" width="16.42578125" customWidth="1"/>
    <col min="17" max="17" width="14.5703125" customWidth="1"/>
    <col min="18" max="18" width="12.7109375" customWidth="1"/>
    <col min="19" max="19" width="15.28515625" customWidth="1"/>
  </cols>
  <sheetData>
    <row r="1" spans="1:19" s="6" customFormat="1" ht="43.5" customHeight="1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s="14" customFormat="1" ht="31.5">
      <c r="A2" s="15" t="s">
        <v>115</v>
      </c>
      <c r="B2" s="16"/>
      <c r="C2" s="16"/>
      <c r="D2" s="16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</row>
    <row r="3" spans="1:19" s="11" customFormat="1" ht="31.5">
      <c r="A3" s="62" t="s">
        <v>129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33" customHeight="1">
      <c r="A4" s="60" t="s">
        <v>0</v>
      </c>
      <c r="B4" s="61" t="s">
        <v>42</v>
      </c>
      <c r="C4" s="61" t="s">
        <v>85</v>
      </c>
      <c r="D4" s="61" t="s">
        <v>109</v>
      </c>
      <c r="E4" s="61"/>
      <c r="F4" s="61"/>
      <c r="G4" s="61"/>
      <c r="H4" s="61" t="s">
        <v>94</v>
      </c>
      <c r="I4" s="61"/>
      <c r="J4" s="61"/>
      <c r="K4" s="61"/>
      <c r="L4" s="61" t="s">
        <v>95</v>
      </c>
      <c r="M4" s="61"/>
      <c r="N4" s="61"/>
      <c r="O4" s="61"/>
      <c r="P4" s="61" t="s">
        <v>96</v>
      </c>
      <c r="Q4" s="61"/>
      <c r="R4" s="61"/>
      <c r="S4" s="61"/>
    </row>
    <row r="5" spans="1:19" ht="84.6" customHeight="1">
      <c r="A5" s="60"/>
      <c r="B5" s="61"/>
      <c r="C5" s="61"/>
      <c r="D5" s="28" t="s">
        <v>2</v>
      </c>
      <c r="E5" s="28" t="s">
        <v>3</v>
      </c>
      <c r="F5" s="29" t="s">
        <v>4</v>
      </c>
      <c r="G5" s="28" t="s">
        <v>5</v>
      </c>
      <c r="H5" s="28" t="s">
        <v>2</v>
      </c>
      <c r="I5" s="28" t="s">
        <v>3</v>
      </c>
      <c r="J5" s="28" t="s">
        <v>4</v>
      </c>
      <c r="K5" s="28" t="s">
        <v>5</v>
      </c>
      <c r="L5" s="28" t="s">
        <v>6</v>
      </c>
      <c r="M5" s="28" t="s">
        <v>3</v>
      </c>
      <c r="N5" s="28" t="s">
        <v>4</v>
      </c>
      <c r="O5" s="28" t="s">
        <v>5</v>
      </c>
      <c r="P5" s="28" t="s">
        <v>6</v>
      </c>
      <c r="Q5" s="28" t="s">
        <v>3</v>
      </c>
      <c r="R5" s="28" t="s">
        <v>4</v>
      </c>
      <c r="S5" s="28" t="s">
        <v>7</v>
      </c>
    </row>
    <row r="6" spans="1:19" ht="18.75">
      <c r="A6" s="30">
        <v>1</v>
      </c>
      <c r="B6" s="31" t="s">
        <v>112</v>
      </c>
      <c r="C6" s="52">
        <v>437</v>
      </c>
      <c r="D6" s="18">
        <v>196726</v>
      </c>
      <c r="E6" s="18">
        <v>15240</v>
      </c>
      <c r="F6" s="18">
        <v>30299</v>
      </c>
      <c r="G6" s="18">
        <v>49173</v>
      </c>
      <c r="H6" s="18">
        <v>297920</v>
      </c>
      <c r="I6" s="18">
        <v>19000</v>
      </c>
      <c r="J6" s="18">
        <v>0</v>
      </c>
      <c r="K6" s="18">
        <v>0</v>
      </c>
      <c r="L6" s="18">
        <v>300379</v>
      </c>
      <c r="M6" s="18">
        <v>16852</v>
      </c>
      <c r="N6" s="18">
        <v>2129</v>
      </c>
      <c r="O6" s="18">
        <v>256</v>
      </c>
      <c r="P6" s="18">
        <v>94267</v>
      </c>
      <c r="Q6" s="18">
        <v>17388</v>
      </c>
      <c r="R6" s="18">
        <v>38160</v>
      </c>
      <c r="S6" s="18">
        <v>38917</v>
      </c>
    </row>
    <row r="7" spans="1:19" ht="18.75">
      <c r="A7" s="30">
        <v>2</v>
      </c>
      <c r="B7" s="31" t="s">
        <v>116</v>
      </c>
      <c r="C7" s="52">
        <v>597</v>
      </c>
      <c r="D7" s="18">
        <v>209920</v>
      </c>
      <c r="E7" s="18">
        <v>0</v>
      </c>
      <c r="F7" s="18">
        <v>1400</v>
      </c>
      <c r="G7" s="18">
        <v>600</v>
      </c>
      <c r="H7" s="18">
        <v>115200</v>
      </c>
      <c r="I7" s="18">
        <v>12000</v>
      </c>
      <c r="J7" s="18">
        <v>0</v>
      </c>
      <c r="K7" s="18">
        <v>3000</v>
      </c>
      <c r="L7" s="18">
        <v>200000</v>
      </c>
      <c r="M7" s="18">
        <v>12000</v>
      </c>
      <c r="N7" s="18">
        <v>0</v>
      </c>
      <c r="O7" s="18">
        <v>3600</v>
      </c>
      <c r="P7" s="18">
        <v>125120</v>
      </c>
      <c r="Q7" s="18">
        <v>0</v>
      </c>
      <c r="R7" s="18">
        <v>0</v>
      </c>
      <c r="S7" s="18">
        <v>0</v>
      </c>
    </row>
    <row r="8" spans="1:19" ht="18.75">
      <c r="A8" s="30">
        <v>3</v>
      </c>
      <c r="B8" s="31" t="s">
        <v>117</v>
      </c>
      <c r="C8" s="52">
        <v>534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spans="1:19" ht="18.75">
      <c r="A9" s="30">
        <v>4</v>
      </c>
      <c r="B9" s="31" t="s">
        <v>118</v>
      </c>
      <c r="C9" s="53">
        <v>1818</v>
      </c>
      <c r="D9" s="18">
        <v>32658</v>
      </c>
      <c r="E9" s="18">
        <v>3343</v>
      </c>
      <c r="F9" s="18">
        <v>807</v>
      </c>
      <c r="G9" s="18">
        <v>783</v>
      </c>
      <c r="H9" s="18">
        <v>74880</v>
      </c>
      <c r="I9" s="18">
        <v>1800</v>
      </c>
      <c r="J9" s="18">
        <v>70</v>
      </c>
      <c r="K9" s="18">
        <v>0</v>
      </c>
      <c r="L9" s="18">
        <v>60671</v>
      </c>
      <c r="M9" s="18">
        <v>2528</v>
      </c>
      <c r="N9" s="18">
        <v>441</v>
      </c>
      <c r="O9" s="18">
        <v>137</v>
      </c>
      <c r="P9" s="18">
        <f>SUM(D9+H9-L9)</f>
        <v>46867</v>
      </c>
      <c r="Q9" s="18">
        <f t="shared" ref="Q9:S9" si="0">SUM(E9+I9-M9)</f>
        <v>2615</v>
      </c>
      <c r="R9" s="18">
        <f t="shared" si="0"/>
        <v>436</v>
      </c>
      <c r="S9" s="18">
        <f t="shared" si="0"/>
        <v>646</v>
      </c>
    </row>
    <row r="10" spans="1:19" ht="18.75">
      <c r="A10" s="30">
        <v>5</v>
      </c>
      <c r="B10" s="31" t="s">
        <v>119</v>
      </c>
      <c r="C10" s="52">
        <v>107</v>
      </c>
      <c r="D10" s="18">
        <v>700</v>
      </c>
      <c r="E10" s="18">
        <v>0</v>
      </c>
      <c r="F10" s="18">
        <v>10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</row>
    <row r="11" spans="1:19" ht="18.75">
      <c r="A11" s="30">
        <v>6</v>
      </c>
      <c r="B11" s="31" t="s">
        <v>120</v>
      </c>
      <c r="C11" s="52">
        <v>493</v>
      </c>
      <c r="D11" s="18">
        <v>154147</v>
      </c>
      <c r="E11" s="18">
        <v>3968</v>
      </c>
      <c r="F11" s="18">
        <v>4181</v>
      </c>
      <c r="G11" s="18">
        <v>219</v>
      </c>
      <c r="H11" s="18">
        <v>0</v>
      </c>
      <c r="I11" s="18">
        <v>0</v>
      </c>
      <c r="J11" s="18">
        <v>0</v>
      </c>
      <c r="K11" s="18">
        <v>0</v>
      </c>
      <c r="L11" s="18">
        <v>48494</v>
      </c>
      <c r="M11" s="18">
        <v>525</v>
      </c>
      <c r="N11" s="18">
        <v>221</v>
      </c>
      <c r="O11" s="18">
        <v>0</v>
      </c>
      <c r="P11" s="18">
        <v>105653</v>
      </c>
      <c r="Q11" s="18">
        <v>3443</v>
      </c>
      <c r="R11" s="18">
        <v>3960</v>
      </c>
      <c r="S11" s="18">
        <v>219</v>
      </c>
    </row>
    <row r="12" spans="1:19" ht="18.75">
      <c r="A12" s="30">
        <v>7</v>
      </c>
      <c r="B12" s="31" t="s">
        <v>127</v>
      </c>
      <c r="C12" s="52">
        <v>47</v>
      </c>
      <c r="D12" s="18">
        <v>9120</v>
      </c>
      <c r="E12" s="18">
        <v>110</v>
      </c>
      <c r="F12" s="18">
        <v>80</v>
      </c>
      <c r="G12" s="18">
        <v>0</v>
      </c>
      <c r="H12" s="18">
        <v>10000</v>
      </c>
      <c r="I12" s="18">
        <v>1000</v>
      </c>
      <c r="J12" s="18">
        <v>0</v>
      </c>
      <c r="K12" s="18">
        <v>0</v>
      </c>
      <c r="L12" s="18">
        <v>3500</v>
      </c>
      <c r="M12" s="18">
        <v>150</v>
      </c>
      <c r="N12" s="18">
        <v>20</v>
      </c>
      <c r="O12" s="18">
        <v>0</v>
      </c>
      <c r="P12" s="18">
        <v>15620</v>
      </c>
      <c r="Q12" s="18">
        <v>960</v>
      </c>
      <c r="R12" s="18">
        <v>60</v>
      </c>
      <c r="S12" s="18">
        <v>0</v>
      </c>
    </row>
    <row r="13" spans="1:19" ht="18.75">
      <c r="A13" s="30">
        <v>8</v>
      </c>
      <c r="B13" s="31" t="s">
        <v>122</v>
      </c>
      <c r="C13" s="52">
        <v>1246</v>
      </c>
      <c r="D13" s="18">
        <v>38000</v>
      </c>
      <c r="E13" s="18">
        <v>0</v>
      </c>
      <c r="F13" s="18">
        <v>0</v>
      </c>
      <c r="G13" s="18">
        <v>0</v>
      </c>
      <c r="H13" s="18">
        <v>200000</v>
      </c>
      <c r="I13" s="18">
        <v>0</v>
      </c>
      <c r="J13" s="18">
        <v>0</v>
      </c>
      <c r="K13" s="18">
        <v>0</v>
      </c>
      <c r="L13" s="18">
        <v>108000</v>
      </c>
      <c r="M13" s="18">
        <v>0</v>
      </c>
      <c r="N13" s="18">
        <v>0</v>
      </c>
      <c r="O13" s="18">
        <v>0</v>
      </c>
      <c r="P13" s="18">
        <f>(D13+H13)-L13</f>
        <v>130000</v>
      </c>
      <c r="Q13" s="18">
        <f t="shared" ref="Q13:S13" si="1">(E13+I13)-M13</f>
        <v>0</v>
      </c>
      <c r="R13" s="18">
        <f t="shared" si="1"/>
        <v>0</v>
      </c>
      <c r="S13" s="18">
        <f t="shared" si="1"/>
        <v>0</v>
      </c>
    </row>
    <row r="14" spans="1:19" ht="18.75">
      <c r="A14" s="30">
        <v>9</v>
      </c>
      <c r="B14" s="31" t="s">
        <v>123</v>
      </c>
      <c r="C14" s="52">
        <v>775</v>
      </c>
      <c r="D14" s="18">
        <v>122460</v>
      </c>
      <c r="E14" s="18">
        <v>14750</v>
      </c>
      <c r="F14" s="18">
        <v>390</v>
      </c>
      <c r="G14" s="18">
        <v>500</v>
      </c>
      <c r="H14" s="18">
        <v>403200</v>
      </c>
      <c r="I14" s="18">
        <v>30000</v>
      </c>
      <c r="J14" s="18">
        <v>0</v>
      </c>
      <c r="K14" s="18">
        <v>5400</v>
      </c>
      <c r="L14" s="18">
        <v>398940</v>
      </c>
      <c r="M14" s="18">
        <v>42350</v>
      </c>
      <c r="N14" s="18">
        <v>390</v>
      </c>
      <c r="O14" s="18">
        <v>1820</v>
      </c>
      <c r="P14" s="18">
        <v>126720</v>
      </c>
      <c r="Q14" s="18">
        <v>2400</v>
      </c>
      <c r="R14" s="35">
        <v>0</v>
      </c>
      <c r="S14" s="18">
        <v>4080</v>
      </c>
    </row>
    <row r="15" spans="1:19" ht="18.75">
      <c r="A15" s="30">
        <v>10</v>
      </c>
      <c r="B15" s="31" t="s">
        <v>124</v>
      </c>
      <c r="C15" s="53">
        <v>606</v>
      </c>
      <c r="D15" s="22">
        <v>155641</v>
      </c>
      <c r="E15" s="22">
        <v>399</v>
      </c>
      <c r="F15" s="22">
        <v>3830</v>
      </c>
      <c r="G15" s="22">
        <v>5292</v>
      </c>
      <c r="H15" s="22">
        <v>112620</v>
      </c>
      <c r="I15" s="22">
        <v>4700</v>
      </c>
      <c r="J15" s="22">
        <v>0</v>
      </c>
      <c r="K15" s="22">
        <v>0</v>
      </c>
      <c r="L15" s="22">
        <v>91405</v>
      </c>
      <c r="M15" s="22">
        <v>3360</v>
      </c>
      <c r="N15" s="22">
        <v>1830</v>
      </c>
      <c r="O15" s="22">
        <v>472</v>
      </c>
      <c r="P15" s="22">
        <v>176856</v>
      </c>
      <c r="Q15" s="22">
        <v>1739</v>
      </c>
      <c r="R15" s="22">
        <v>2000</v>
      </c>
      <c r="S15" s="22">
        <v>4820</v>
      </c>
    </row>
    <row r="16" spans="1:19" ht="18.75">
      <c r="A16" s="30">
        <v>11</v>
      </c>
      <c r="B16" s="31" t="s">
        <v>125</v>
      </c>
      <c r="C16" s="52">
        <v>605</v>
      </c>
      <c r="D16" s="18">
        <v>258994</v>
      </c>
      <c r="E16" s="18">
        <v>11166</v>
      </c>
      <c r="F16" s="18">
        <v>3918</v>
      </c>
      <c r="G16" s="18">
        <v>0</v>
      </c>
      <c r="H16" s="18">
        <v>65860</v>
      </c>
      <c r="I16" s="18">
        <v>1155</v>
      </c>
      <c r="J16" s="18">
        <v>720</v>
      </c>
      <c r="K16" s="18">
        <v>0</v>
      </c>
      <c r="L16" s="18">
        <v>61541</v>
      </c>
      <c r="M16" s="18">
        <v>3018</v>
      </c>
      <c r="N16" s="18">
        <v>735</v>
      </c>
      <c r="O16" s="18">
        <v>0</v>
      </c>
      <c r="P16" s="18">
        <v>263313</v>
      </c>
      <c r="Q16" s="18">
        <v>9602</v>
      </c>
      <c r="R16" s="18">
        <v>3986</v>
      </c>
      <c r="S16" s="18">
        <f t="shared" ref="S16" si="2">SUM(G16+K16-O16)</f>
        <v>0</v>
      </c>
    </row>
    <row r="17" spans="1:19" ht="18.75">
      <c r="A17" s="30">
        <v>12</v>
      </c>
      <c r="B17" s="31" t="s">
        <v>126</v>
      </c>
      <c r="C17" s="52">
        <v>604</v>
      </c>
      <c r="D17" s="18">
        <v>225730</v>
      </c>
      <c r="E17" s="18">
        <v>8828</v>
      </c>
      <c r="F17" s="18">
        <v>2393</v>
      </c>
      <c r="G17" s="18">
        <v>178</v>
      </c>
      <c r="H17" s="18">
        <v>80640</v>
      </c>
      <c r="I17" s="18">
        <v>10000</v>
      </c>
      <c r="J17" s="18">
        <v>0</v>
      </c>
      <c r="K17" s="18">
        <v>0</v>
      </c>
      <c r="L17" s="18">
        <v>87543</v>
      </c>
      <c r="M17" s="18">
        <v>4163</v>
      </c>
      <c r="N17" s="18">
        <v>193</v>
      </c>
      <c r="O17" s="18">
        <v>2</v>
      </c>
      <c r="P17" s="18">
        <v>218827</v>
      </c>
      <c r="Q17" s="18">
        <v>14665</v>
      </c>
      <c r="R17" s="18">
        <v>2200</v>
      </c>
      <c r="S17" s="18">
        <v>176</v>
      </c>
    </row>
    <row r="18" spans="1:19" s="8" customFormat="1" ht="18.75">
      <c r="A18" s="32" t="s">
        <v>43</v>
      </c>
      <c r="B18" s="33"/>
      <c r="C18" s="18">
        <f>SUM(C6:C17)</f>
        <v>7869</v>
      </c>
      <c r="D18" s="18">
        <f t="shared" ref="D18:S18" si="3">SUM(D6:D17)</f>
        <v>1404096</v>
      </c>
      <c r="E18" s="18">
        <f t="shared" si="3"/>
        <v>57804</v>
      </c>
      <c r="F18" s="18">
        <f t="shared" si="3"/>
        <v>47308</v>
      </c>
      <c r="G18" s="18">
        <f t="shared" si="3"/>
        <v>56745</v>
      </c>
      <c r="H18" s="18">
        <f t="shared" si="3"/>
        <v>1360320</v>
      </c>
      <c r="I18" s="18">
        <f t="shared" si="3"/>
        <v>79655</v>
      </c>
      <c r="J18" s="18">
        <f t="shared" si="3"/>
        <v>790</v>
      </c>
      <c r="K18" s="18">
        <f t="shared" si="3"/>
        <v>8400</v>
      </c>
      <c r="L18" s="18">
        <f t="shared" si="3"/>
        <v>1360473</v>
      </c>
      <c r="M18" s="18">
        <f t="shared" si="3"/>
        <v>84946</v>
      </c>
      <c r="N18" s="18">
        <f t="shared" si="3"/>
        <v>5959</v>
      </c>
      <c r="O18" s="18">
        <f t="shared" si="3"/>
        <v>6287</v>
      </c>
      <c r="P18" s="18">
        <f t="shared" si="3"/>
        <v>1303243</v>
      </c>
      <c r="Q18" s="18">
        <f t="shared" si="3"/>
        <v>52812</v>
      </c>
      <c r="R18" s="18">
        <f t="shared" si="3"/>
        <v>50802</v>
      </c>
      <c r="S18" s="18">
        <f t="shared" si="3"/>
        <v>48858</v>
      </c>
    </row>
  </sheetData>
  <mergeCells count="9">
    <mergeCell ref="A1:S1"/>
    <mergeCell ref="A4:A5"/>
    <mergeCell ref="B4:B5"/>
    <mergeCell ref="C4:C5"/>
    <mergeCell ref="D4:G4"/>
    <mergeCell ref="H4:K4"/>
    <mergeCell ref="L4:O4"/>
    <mergeCell ref="P4:S4"/>
    <mergeCell ref="A3:S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64" zoomScaleNormal="64" workbookViewId="0">
      <selection activeCell="C7" sqref="C7:C18"/>
    </sheetView>
  </sheetViews>
  <sheetFormatPr defaultRowHeight="15"/>
  <cols>
    <col min="1" max="1" width="14.140625" customWidth="1"/>
    <col min="2" max="2" width="19.28515625" customWidth="1"/>
    <col min="3" max="6" width="14.140625" customWidth="1"/>
    <col min="7" max="7" width="25.140625" customWidth="1"/>
    <col min="8" max="8" width="23.7109375" customWidth="1"/>
    <col min="9" max="9" width="28" customWidth="1"/>
    <col min="10" max="10" width="29.28515625" customWidth="1"/>
    <col min="11" max="11" width="26.7109375" customWidth="1"/>
    <col min="12" max="12" width="25.85546875" customWidth="1"/>
  </cols>
  <sheetData>
    <row r="1" spans="1:12" ht="41.25" customHeight="1">
      <c r="A1" s="66" t="s">
        <v>89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9" customFormat="1" ht="27.6" customHeight="1">
      <c r="A2" s="6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22.9" customHeight="1">
      <c r="A3" s="62" t="s">
        <v>129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4.45" customHeight="1">
      <c r="A4" s="67" t="s">
        <v>8</v>
      </c>
      <c r="B4" s="68" t="s">
        <v>42</v>
      </c>
      <c r="C4" s="68" t="s">
        <v>86</v>
      </c>
      <c r="D4" s="68" t="s">
        <v>15</v>
      </c>
      <c r="E4" s="68"/>
      <c r="F4" s="68"/>
      <c r="G4" s="69" t="s">
        <v>9</v>
      </c>
      <c r="H4" s="69"/>
      <c r="I4" s="70" t="s">
        <v>10</v>
      </c>
      <c r="J4" s="70"/>
      <c r="K4" s="65" t="s">
        <v>11</v>
      </c>
      <c r="L4" s="65"/>
    </row>
    <row r="5" spans="1:12" ht="82.9" customHeight="1">
      <c r="A5" s="67"/>
      <c r="B5" s="68"/>
      <c r="C5" s="68"/>
      <c r="D5" s="68"/>
      <c r="E5" s="68"/>
      <c r="F5" s="68"/>
      <c r="G5" s="69" t="s">
        <v>97</v>
      </c>
      <c r="H5" s="69" t="s">
        <v>98</v>
      </c>
      <c r="I5" s="70" t="s">
        <v>99</v>
      </c>
      <c r="J5" s="70" t="s">
        <v>100</v>
      </c>
      <c r="K5" s="65" t="s">
        <v>101</v>
      </c>
      <c r="L5" s="65" t="s">
        <v>102</v>
      </c>
    </row>
    <row r="6" spans="1:12" ht="56.25">
      <c r="A6" s="67"/>
      <c r="B6" s="68"/>
      <c r="C6" s="68"/>
      <c r="D6" s="36" t="s">
        <v>12</v>
      </c>
      <c r="E6" s="36" t="s">
        <v>13</v>
      </c>
      <c r="F6" s="36" t="s">
        <v>14</v>
      </c>
      <c r="G6" s="69"/>
      <c r="H6" s="69"/>
      <c r="I6" s="70"/>
      <c r="J6" s="70"/>
      <c r="K6" s="65"/>
      <c r="L6" s="65"/>
    </row>
    <row r="7" spans="1:12" ht="18.75">
      <c r="A7" s="30">
        <v>1</v>
      </c>
      <c r="B7" s="31" t="s">
        <v>112</v>
      </c>
      <c r="C7" s="52">
        <v>437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</row>
    <row r="8" spans="1:12" ht="18.75">
      <c r="A8" s="30">
        <v>2</v>
      </c>
      <c r="B8" s="31" t="s">
        <v>116</v>
      </c>
      <c r="C8" s="52">
        <v>597</v>
      </c>
      <c r="D8" s="35">
        <v>7733</v>
      </c>
      <c r="E8" s="35">
        <v>16375</v>
      </c>
      <c r="F8" s="35">
        <v>32487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</row>
    <row r="9" spans="1:12" ht="18.75">
      <c r="A9" s="30">
        <v>3</v>
      </c>
      <c r="B9" s="31" t="s">
        <v>117</v>
      </c>
      <c r="C9" s="52">
        <v>534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</row>
    <row r="10" spans="1:12" ht="18.75">
      <c r="A10" s="30">
        <v>4</v>
      </c>
      <c r="B10" s="31" t="s">
        <v>118</v>
      </c>
      <c r="C10" s="53">
        <v>1818</v>
      </c>
      <c r="D10" s="38">
        <v>20212</v>
      </c>
      <c r="E10" s="39">
        <v>42567</v>
      </c>
      <c r="F10" s="39">
        <v>68159</v>
      </c>
      <c r="G10" s="39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</row>
    <row r="11" spans="1:12" ht="18.75">
      <c r="A11" s="30">
        <v>5</v>
      </c>
      <c r="B11" s="31" t="s">
        <v>119</v>
      </c>
      <c r="C11" s="52">
        <v>107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</row>
    <row r="12" spans="1:12" ht="18.75">
      <c r="A12" s="30">
        <v>6</v>
      </c>
      <c r="B12" s="31" t="s">
        <v>120</v>
      </c>
      <c r="C12" s="52">
        <v>493</v>
      </c>
      <c r="D12" s="35">
        <v>3345</v>
      </c>
      <c r="E12" s="35">
        <v>7782</v>
      </c>
      <c r="F12" s="35">
        <v>9565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</row>
    <row r="13" spans="1:12" ht="18.75">
      <c r="A13" s="30">
        <v>7</v>
      </c>
      <c r="B13" s="31" t="s">
        <v>127</v>
      </c>
      <c r="C13" s="52">
        <v>47</v>
      </c>
      <c r="D13" s="35">
        <v>372</v>
      </c>
      <c r="E13" s="35">
        <v>866</v>
      </c>
      <c r="F13" s="35">
        <v>1189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</row>
    <row r="14" spans="1:12" ht="18.75">
      <c r="A14" s="30">
        <v>8</v>
      </c>
      <c r="B14" s="31" t="s">
        <v>122</v>
      </c>
      <c r="C14" s="52">
        <v>1246</v>
      </c>
      <c r="D14" s="35">
        <v>14551</v>
      </c>
      <c r="E14" s="35">
        <v>59312</v>
      </c>
      <c r="F14" s="35">
        <v>69209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</row>
    <row r="15" spans="1:12" ht="18.75">
      <c r="A15" s="30">
        <v>9</v>
      </c>
      <c r="B15" s="31" t="s">
        <v>123</v>
      </c>
      <c r="C15" s="52">
        <v>775</v>
      </c>
      <c r="D15" s="35">
        <f t="shared" ref="D15:J15" ca="1" si="0">SUM(D15:D18)</f>
        <v>22283</v>
      </c>
      <c r="E15" s="35">
        <f t="shared" ca="1" si="0"/>
        <v>54297</v>
      </c>
      <c r="F15" s="35">
        <f t="shared" ca="1" si="0"/>
        <v>76203</v>
      </c>
      <c r="G15" s="35">
        <f t="shared" ca="1" si="0"/>
        <v>19564</v>
      </c>
      <c r="H15" s="35">
        <f t="shared" ca="1" si="0"/>
        <v>6281</v>
      </c>
      <c r="I15" s="35">
        <f t="shared" ca="1" si="0"/>
        <v>16166</v>
      </c>
      <c r="J15" s="35">
        <f t="shared" ca="1" si="0"/>
        <v>11869</v>
      </c>
      <c r="K15" s="35">
        <v>311</v>
      </c>
      <c r="L15" s="35">
        <v>311</v>
      </c>
    </row>
    <row r="16" spans="1:12" ht="18.75">
      <c r="A16" s="30">
        <v>10</v>
      </c>
      <c r="B16" s="31" t="s">
        <v>124</v>
      </c>
      <c r="C16" s="53">
        <v>606</v>
      </c>
      <c r="D16" s="40">
        <v>4036</v>
      </c>
      <c r="E16" s="40">
        <v>6172</v>
      </c>
      <c r="F16" s="40">
        <v>10015</v>
      </c>
      <c r="G16" s="40">
        <v>604</v>
      </c>
      <c r="H16" s="40">
        <v>386</v>
      </c>
      <c r="I16" s="40">
        <v>458</v>
      </c>
      <c r="J16" s="40">
        <v>344</v>
      </c>
      <c r="K16" s="40">
        <v>144</v>
      </c>
      <c r="L16" s="40">
        <v>2</v>
      </c>
    </row>
    <row r="17" spans="1:12" ht="18.75">
      <c r="A17" s="30">
        <v>11</v>
      </c>
      <c r="B17" s="31" t="s">
        <v>125</v>
      </c>
      <c r="C17" s="52">
        <v>605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</row>
    <row r="18" spans="1:12" ht="18.75">
      <c r="A18" s="30">
        <v>12</v>
      </c>
      <c r="B18" s="31" t="s">
        <v>126</v>
      </c>
      <c r="C18" s="52">
        <v>604</v>
      </c>
      <c r="D18" s="35">
        <v>8725</v>
      </c>
      <c r="E18" s="35">
        <v>20215</v>
      </c>
      <c r="F18" s="35">
        <v>39125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1:12" ht="18.75">
      <c r="A19" s="32" t="s">
        <v>43</v>
      </c>
      <c r="B19" s="33"/>
      <c r="C19" s="35">
        <f>SUM(C7:C18)</f>
        <v>7869</v>
      </c>
      <c r="D19" s="35">
        <f t="shared" ref="D19:L19" ca="1" si="1">SUM(D7:D18)</f>
        <v>7534</v>
      </c>
      <c r="E19" s="35">
        <f t="shared" ca="1" si="1"/>
        <v>7534</v>
      </c>
      <c r="F19" s="35">
        <f t="shared" ca="1" si="1"/>
        <v>7534</v>
      </c>
      <c r="G19" s="35">
        <f t="shared" ca="1" si="1"/>
        <v>7534</v>
      </c>
      <c r="H19" s="35">
        <f t="shared" ca="1" si="1"/>
        <v>7534</v>
      </c>
      <c r="I19" s="35">
        <f t="shared" ca="1" si="1"/>
        <v>7534</v>
      </c>
      <c r="J19" s="35">
        <f t="shared" ca="1" si="1"/>
        <v>7534</v>
      </c>
      <c r="K19" s="35">
        <f t="shared" si="1"/>
        <v>455</v>
      </c>
      <c r="L19" s="35">
        <f t="shared" si="1"/>
        <v>313</v>
      </c>
    </row>
  </sheetData>
  <mergeCells count="16">
    <mergeCell ref="K5:K6"/>
    <mergeCell ref="L5:L6"/>
    <mergeCell ref="A1:L1"/>
    <mergeCell ref="A4:A6"/>
    <mergeCell ref="B4:B6"/>
    <mergeCell ref="C4:C6"/>
    <mergeCell ref="D4:F5"/>
    <mergeCell ref="G4:H4"/>
    <mergeCell ref="I4:J4"/>
    <mergeCell ref="K4:L4"/>
    <mergeCell ref="G5:G6"/>
    <mergeCell ref="H5:H6"/>
    <mergeCell ref="I5:I6"/>
    <mergeCell ref="J5:J6"/>
    <mergeCell ref="A2:L2"/>
    <mergeCell ref="A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73" zoomScaleNormal="73" workbookViewId="0">
      <selection activeCell="C30" sqref="C30"/>
    </sheetView>
  </sheetViews>
  <sheetFormatPr defaultRowHeight="15"/>
  <cols>
    <col min="1" max="1" width="13.42578125" customWidth="1"/>
    <col min="2" max="2" width="18.42578125" customWidth="1"/>
    <col min="3" max="3" width="34.140625" customWidth="1"/>
    <col min="4" max="4" width="28.7109375" customWidth="1"/>
    <col min="5" max="5" width="26.85546875" customWidth="1"/>
    <col min="6" max="6" width="21" customWidth="1"/>
    <col min="7" max="7" width="17.5703125" customWidth="1"/>
    <col min="8" max="8" width="17.140625" customWidth="1"/>
    <col min="11" max="11" width="9.85546875" bestFit="1" customWidth="1"/>
  </cols>
  <sheetData>
    <row r="1" spans="1:12" ht="29.25" customHeight="1">
      <c r="A1" s="75" t="s">
        <v>90</v>
      </c>
      <c r="B1" s="76"/>
      <c r="C1" s="76"/>
      <c r="D1" s="76"/>
      <c r="E1" s="76"/>
      <c r="F1" s="76"/>
      <c r="G1" s="76"/>
      <c r="H1" s="76"/>
    </row>
    <row r="2" spans="1:12" s="9" customFormat="1" ht="29.25" customHeight="1">
      <c r="A2" s="78" t="s">
        <v>115</v>
      </c>
      <c r="B2" s="78"/>
      <c r="C2" s="78"/>
      <c r="D2" s="78"/>
      <c r="E2" s="78"/>
      <c r="F2" s="78"/>
      <c r="G2" s="78"/>
      <c r="H2" s="78"/>
    </row>
    <row r="3" spans="1:12" s="9" customFormat="1" ht="22.9" customHeight="1">
      <c r="A3" s="62" t="s">
        <v>113</v>
      </c>
      <c r="B3" s="63"/>
      <c r="C3" s="63"/>
      <c r="D3" s="63"/>
      <c r="E3" s="63"/>
      <c r="F3" s="63"/>
      <c r="G3" s="63"/>
      <c r="H3" s="63"/>
    </row>
    <row r="4" spans="1:12" ht="39" customHeight="1">
      <c r="A4" s="77" t="s">
        <v>8</v>
      </c>
      <c r="B4" s="74" t="s">
        <v>42</v>
      </c>
      <c r="C4" s="74" t="s">
        <v>103</v>
      </c>
      <c r="D4" s="74" t="s">
        <v>104</v>
      </c>
      <c r="E4" s="74" t="s">
        <v>105</v>
      </c>
      <c r="F4" s="74"/>
      <c r="G4" s="74"/>
      <c r="H4" s="74" t="s">
        <v>130</v>
      </c>
    </row>
    <row r="5" spans="1:12" ht="69.75" customHeight="1">
      <c r="A5" s="77"/>
      <c r="B5" s="74"/>
      <c r="C5" s="74"/>
      <c r="D5" s="74"/>
      <c r="E5" s="41" t="s">
        <v>16</v>
      </c>
      <c r="F5" s="41" t="s">
        <v>17</v>
      </c>
      <c r="G5" s="41" t="s">
        <v>18</v>
      </c>
      <c r="H5" s="74"/>
    </row>
    <row r="6" spans="1:12" ht="18.75">
      <c r="A6" s="30">
        <v>1</v>
      </c>
      <c r="B6" s="31" t="s">
        <v>112</v>
      </c>
      <c r="C6" s="18">
        <v>92875</v>
      </c>
      <c r="D6" s="18">
        <v>10000</v>
      </c>
      <c r="E6" s="18">
        <v>7210</v>
      </c>
      <c r="F6" s="18">
        <v>3000</v>
      </c>
      <c r="G6" s="18">
        <v>4210</v>
      </c>
      <c r="H6" s="18">
        <v>88455</v>
      </c>
      <c r="K6" s="44"/>
      <c r="L6" s="44"/>
    </row>
    <row r="7" spans="1:12" ht="18.75">
      <c r="A7" s="30">
        <v>2</v>
      </c>
      <c r="B7" s="31" t="s">
        <v>116</v>
      </c>
      <c r="C7" s="18">
        <v>5000</v>
      </c>
      <c r="D7" s="18">
        <v>0</v>
      </c>
      <c r="E7" s="71">
        <v>5000</v>
      </c>
      <c r="F7" s="72"/>
      <c r="G7" s="73"/>
      <c r="H7" s="18">
        <v>0</v>
      </c>
    </row>
    <row r="8" spans="1:12" ht="18.75">
      <c r="A8" s="30">
        <v>3</v>
      </c>
      <c r="B8" s="31" t="s">
        <v>117</v>
      </c>
      <c r="C8" s="18">
        <v>10500</v>
      </c>
      <c r="D8" s="18">
        <v>0</v>
      </c>
      <c r="E8" s="71">
        <v>10500</v>
      </c>
      <c r="F8" s="72"/>
      <c r="G8" s="73"/>
      <c r="H8" s="18">
        <v>0</v>
      </c>
    </row>
    <row r="9" spans="1:12" ht="18.75">
      <c r="A9" s="30">
        <v>4</v>
      </c>
      <c r="B9" s="31" t="s">
        <v>118</v>
      </c>
      <c r="C9" s="18">
        <v>17635</v>
      </c>
      <c r="D9" s="18">
        <v>8000</v>
      </c>
      <c r="E9" s="18">
        <v>4768</v>
      </c>
      <c r="F9" s="18">
        <v>1297</v>
      </c>
      <c r="G9" s="18">
        <v>0</v>
      </c>
      <c r="H9" s="18">
        <v>19570</v>
      </c>
    </row>
    <row r="10" spans="1:12" ht="18.75">
      <c r="A10" s="30">
        <v>5</v>
      </c>
      <c r="B10" s="31" t="s">
        <v>119</v>
      </c>
      <c r="C10" s="18">
        <v>1000</v>
      </c>
      <c r="D10" s="18">
        <v>0</v>
      </c>
      <c r="E10" s="71">
        <v>500</v>
      </c>
      <c r="F10" s="72"/>
      <c r="G10" s="73"/>
      <c r="H10" s="18">
        <v>500</v>
      </c>
    </row>
    <row r="11" spans="1:12" ht="18.75">
      <c r="A11" s="30">
        <v>6</v>
      </c>
      <c r="B11" s="31" t="s">
        <v>120</v>
      </c>
      <c r="C11" s="18">
        <v>17651</v>
      </c>
      <c r="D11" s="18">
        <v>0</v>
      </c>
      <c r="E11" s="18">
        <v>602</v>
      </c>
      <c r="F11" s="18">
        <v>839</v>
      </c>
      <c r="G11" s="18">
        <v>954</v>
      </c>
      <c r="H11" s="18">
        <v>15256</v>
      </c>
    </row>
    <row r="12" spans="1:12" ht="18.75">
      <c r="A12" s="30">
        <v>7</v>
      </c>
      <c r="B12" s="31" t="s">
        <v>127</v>
      </c>
      <c r="C12" s="18">
        <v>150</v>
      </c>
      <c r="D12" s="18">
        <v>200</v>
      </c>
      <c r="E12" s="71">
        <v>50</v>
      </c>
      <c r="F12" s="72"/>
      <c r="G12" s="73"/>
      <c r="H12" s="18">
        <v>300</v>
      </c>
    </row>
    <row r="13" spans="1:12" ht="18.75">
      <c r="A13" s="30">
        <v>8</v>
      </c>
      <c r="B13" s="31" t="s">
        <v>122</v>
      </c>
      <c r="C13" s="18">
        <v>20000</v>
      </c>
      <c r="D13" s="18">
        <v>8000</v>
      </c>
      <c r="E13" s="18">
        <v>3000</v>
      </c>
      <c r="F13" s="18">
        <v>2000</v>
      </c>
      <c r="G13" s="18">
        <v>3000</v>
      </c>
      <c r="H13" s="18">
        <f>(C13+D13)-(E13+F13+G13)</f>
        <v>20000</v>
      </c>
    </row>
    <row r="14" spans="1:12" ht="18.75">
      <c r="A14" s="30">
        <v>9</v>
      </c>
      <c r="B14" s="31" t="s">
        <v>123</v>
      </c>
      <c r="C14" s="18">
        <v>9850</v>
      </c>
      <c r="D14" s="18">
        <v>35000</v>
      </c>
      <c r="E14" s="18">
        <v>18570</v>
      </c>
      <c r="F14" s="18">
        <v>13022</v>
      </c>
      <c r="G14" s="18">
        <v>13258</v>
      </c>
      <c r="H14" s="18">
        <v>0</v>
      </c>
    </row>
    <row r="15" spans="1:12" ht="18.75">
      <c r="A15" s="30">
        <v>10</v>
      </c>
      <c r="B15" s="31" t="s">
        <v>124</v>
      </c>
      <c r="C15" s="42">
        <v>18899</v>
      </c>
      <c r="D15" s="43">
        <v>1200</v>
      </c>
      <c r="E15" s="43">
        <v>1077</v>
      </c>
      <c r="F15" s="43">
        <v>1857</v>
      </c>
      <c r="G15" s="43">
        <v>2952</v>
      </c>
      <c r="H15" s="23">
        <v>14213</v>
      </c>
    </row>
    <row r="16" spans="1:12" ht="18.75">
      <c r="A16" s="30">
        <v>11</v>
      </c>
      <c r="B16" s="31" t="s">
        <v>125</v>
      </c>
      <c r="C16" s="18">
        <v>4203</v>
      </c>
      <c r="D16" s="18">
        <v>603</v>
      </c>
      <c r="E16" s="18">
        <v>558</v>
      </c>
      <c r="F16" s="18">
        <v>698</v>
      </c>
      <c r="G16" s="18">
        <v>294</v>
      </c>
      <c r="H16" s="18">
        <v>3256</v>
      </c>
    </row>
    <row r="17" spans="1:8" ht="18.75">
      <c r="A17" s="30">
        <v>12</v>
      </c>
      <c r="B17" s="31" t="s">
        <v>126</v>
      </c>
      <c r="C17" s="18">
        <v>28569</v>
      </c>
      <c r="D17" s="18">
        <v>0</v>
      </c>
      <c r="E17" s="18">
        <v>562</v>
      </c>
      <c r="F17" s="18">
        <v>590</v>
      </c>
      <c r="G17" s="18">
        <v>1575</v>
      </c>
      <c r="H17" s="18">
        <f>C17-2727</f>
        <v>25842</v>
      </c>
    </row>
    <row r="18" spans="1:8" ht="18.75">
      <c r="A18" s="32" t="s">
        <v>43</v>
      </c>
      <c r="B18" s="27"/>
      <c r="C18" s="18">
        <f>SUM(C6:C17)</f>
        <v>226332</v>
      </c>
      <c r="D18" s="18">
        <f t="shared" ref="D18:H18" si="0">SUM(D6:D17)</f>
        <v>63003</v>
      </c>
      <c r="E18" s="18">
        <f t="shared" si="0"/>
        <v>52397</v>
      </c>
      <c r="F18" s="18">
        <f t="shared" si="0"/>
        <v>23303</v>
      </c>
      <c r="G18" s="18">
        <f t="shared" si="0"/>
        <v>26243</v>
      </c>
      <c r="H18" s="18">
        <f t="shared" si="0"/>
        <v>187392</v>
      </c>
    </row>
  </sheetData>
  <mergeCells count="13">
    <mergeCell ref="E12:G12"/>
    <mergeCell ref="H4:H5"/>
    <mergeCell ref="A1:H1"/>
    <mergeCell ref="A4:A5"/>
    <mergeCell ref="B4:B5"/>
    <mergeCell ref="C4:C5"/>
    <mergeCell ref="D4:D5"/>
    <mergeCell ref="E4:G4"/>
    <mergeCell ref="A2:H2"/>
    <mergeCell ref="A3:H3"/>
    <mergeCell ref="E7:G7"/>
    <mergeCell ref="E10:G10"/>
    <mergeCell ref="E8:G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1" zoomScaleNormal="81" workbookViewId="0">
      <selection activeCell="A23" sqref="A23"/>
    </sheetView>
  </sheetViews>
  <sheetFormatPr defaultRowHeight="15"/>
  <cols>
    <col min="1" max="1" width="15.42578125" customWidth="1"/>
    <col min="2" max="2" width="19.5703125" customWidth="1"/>
    <col min="3" max="3" width="11.140625" customWidth="1"/>
    <col min="4" max="4" width="13.85546875" customWidth="1"/>
    <col min="5" max="5" width="11.7109375" customWidth="1"/>
    <col min="6" max="6" width="12.5703125" customWidth="1"/>
    <col min="9" max="9" width="21.85546875" customWidth="1"/>
    <col min="10" max="10" width="13.28515625" customWidth="1"/>
    <col min="12" max="12" width="17.7109375" customWidth="1"/>
    <col min="13" max="15" width="20.28515625" customWidth="1"/>
    <col min="16" max="16" width="11.28515625" customWidth="1"/>
    <col min="19" max="19" width="16.5703125" customWidth="1"/>
  </cols>
  <sheetData>
    <row r="1" spans="1:19" s="7" customFormat="1" ht="22.5">
      <c r="A1" s="82" t="s">
        <v>110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19" ht="48" customHeight="1">
      <c r="A2" s="85" t="s">
        <v>23</v>
      </c>
      <c r="B2" s="85" t="s">
        <v>24</v>
      </c>
      <c r="C2" s="85" t="s">
        <v>106</v>
      </c>
      <c r="D2" s="85"/>
      <c r="E2" s="85"/>
      <c r="F2" s="85"/>
      <c r="G2" s="85" t="s">
        <v>107</v>
      </c>
      <c r="H2" s="85"/>
      <c r="I2" s="85"/>
      <c r="J2" s="85" t="s">
        <v>108</v>
      </c>
      <c r="K2" s="85"/>
      <c r="L2" s="85"/>
      <c r="M2" s="85" t="s">
        <v>25</v>
      </c>
      <c r="N2" s="85" t="s">
        <v>26</v>
      </c>
      <c r="O2" s="85" t="s">
        <v>27</v>
      </c>
      <c r="P2" s="85" t="s">
        <v>28</v>
      </c>
      <c r="Q2" s="85"/>
      <c r="R2" s="85"/>
      <c r="S2" s="85"/>
    </row>
    <row r="3" spans="1:19" ht="63">
      <c r="A3" s="85"/>
      <c r="B3" s="85"/>
      <c r="C3" s="3" t="s">
        <v>29</v>
      </c>
      <c r="D3" s="3" t="s">
        <v>30</v>
      </c>
      <c r="E3" s="3" t="s">
        <v>31</v>
      </c>
      <c r="F3" s="3" t="s">
        <v>32</v>
      </c>
      <c r="G3" s="3" t="s">
        <v>33</v>
      </c>
      <c r="H3" s="3" t="s">
        <v>87</v>
      </c>
      <c r="I3" s="3" t="s">
        <v>34</v>
      </c>
      <c r="J3" s="3" t="s">
        <v>33</v>
      </c>
      <c r="K3" s="3" t="s">
        <v>87</v>
      </c>
      <c r="L3" s="3" t="s">
        <v>34</v>
      </c>
      <c r="M3" s="85"/>
      <c r="N3" s="85"/>
      <c r="O3" s="85"/>
      <c r="P3" s="3" t="s">
        <v>35</v>
      </c>
      <c r="Q3" s="3" t="s">
        <v>36</v>
      </c>
      <c r="R3" s="3" t="s">
        <v>37</v>
      </c>
      <c r="S3" s="3" t="s">
        <v>38</v>
      </c>
    </row>
    <row r="4" spans="1:19" ht="15.75">
      <c r="A4" s="4" t="s">
        <v>1</v>
      </c>
      <c r="B4" s="4" t="s">
        <v>131</v>
      </c>
      <c r="C4" s="4"/>
      <c r="D4" s="4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.75">
      <c r="A5" s="79" t="s">
        <v>39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</row>
    <row r="6" spans="1:19" ht="15.75">
      <c r="A6" s="1">
        <v>1</v>
      </c>
      <c r="B6" s="2" t="s">
        <v>112</v>
      </c>
      <c r="C6" s="5"/>
      <c r="D6" s="5"/>
      <c r="E6" s="26">
        <v>0</v>
      </c>
      <c r="F6" s="26">
        <v>0</v>
      </c>
      <c r="G6" s="26">
        <v>0</v>
      </c>
      <c r="H6" s="54">
        <v>0</v>
      </c>
      <c r="I6" s="26">
        <v>0</v>
      </c>
      <c r="J6" s="26">
        <v>0</v>
      </c>
      <c r="K6" s="26">
        <v>0</v>
      </c>
      <c r="L6" s="54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</row>
    <row r="7" spans="1:19" ht="15.75">
      <c r="A7" s="1">
        <v>2</v>
      </c>
      <c r="B7" s="2" t="s">
        <v>116</v>
      </c>
      <c r="C7" s="5"/>
      <c r="D7" s="5"/>
      <c r="E7" s="26">
        <v>1</v>
      </c>
      <c r="F7" s="26">
        <v>1</v>
      </c>
      <c r="G7" s="26">
        <v>9</v>
      </c>
      <c r="H7" s="54">
        <v>0</v>
      </c>
      <c r="I7" s="26">
        <v>9</v>
      </c>
      <c r="J7" s="26">
        <v>0</v>
      </c>
      <c r="K7" s="26">
        <v>0</v>
      </c>
      <c r="L7" s="54">
        <v>0</v>
      </c>
      <c r="M7" s="26">
        <v>40</v>
      </c>
      <c r="N7" s="26">
        <v>0</v>
      </c>
      <c r="O7" s="26">
        <v>0</v>
      </c>
      <c r="P7" s="26">
        <v>0</v>
      </c>
      <c r="Q7" s="26" t="s">
        <v>36</v>
      </c>
      <c r="R7" s="26">
        <v>0</v>
      </c>
      <c r="S7" s="26">
        <v>0</v>
      </c>
    </row>
    <row r="8" spans="1:19" ht="15.75">
      <c r="A8" s="1">
        <v>3</v>
      </c>
      <c r="B8" s="2" t="s">
        <v>117</v>
      </c>
      <c r="C8" s="5"/>
      <c r="D8" s="5"/>
      <c r="E8" s="26">
        <v>1</v>
      </c>
      <c r="F8" s="26">
        <v>1</v>
      </c>
      <c r="G8" s="26">
        <v>0</v>
      </c>
      <c r="H8" s="54">
        <v>0</v>
      </c>
      <c r="I8" s="26">
        <v>0</v>
      </c>
      <c r="J8" s="26">
        <v>0</v>
      </c>
      <c r="K8" s="26">
        <v>0</v>
      </c>
      <c r="L8" s="54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</row>
    <row r="9" spans="1:19" ht="15.75">
      <c r="A9" s="1">
        <v>4</v>
      </c>
      <c r="B9" s="2" t="s">
        <v>118</v>
      </c>
      <c r="C9" s="20"/>
      <c r="D9" s="20"/>
      <c r="E9" s="26">
        <v>1</v>
      </c>
      <c r="F9" s="26">
        <v>1</v>
      </c>
      <c r="G9" s="26">
        <v>0</v>
      </c>
      <c r="H9" s="54">
        <v>0</v>
      </c>
      <c r="I9" s="21">
        <v>0</v>
      </c>
      <c r="J9" s="21">
        <v>0</v>
      </c>
      <c r="K9" s="21">
        <v>0</v>
      </c>
      <c r="L9" s="54">
        <v>0</v>
      </c>
      <c r="M9" s="21">
        <v>0</v>
      </c>
      <c r="N9" s="21">
        <v>0</v>
      </c>
      <c r="O9" s="21">
        <v>0</v>
      </c>
      <c r="P9" s="26">
        <v>0</v>
      </c>
      <c r="Q9" s="21" t="s">
        <v>36</v>
      </c>
      <c r="R9" s="26">
        <v>0</v>
      </c>
      <c r="S9" s="26">
        <v>0</v>
      </c>
    </row>
    <row r="10" spans="1:19" ht="15.75">
      <c r="A10" s="1">
        <v>5</v>
      </c>
      <c r="B10" s="2" t="s">
        <v>119</v>
      </c>
      <c r="C10" s="20"/>
      <c r="D10" s="20"/>
      <c r="E10" s="52">
        <v>1</v>
      </c>
      <c r="F10" s="52">
        <v>1</v>
      </c>
      <c r="G10" s="26">
        <v>0</v>
      </c>
      <c r="H10" s="54">
        <v>0</v>
      </c>
      <c r="I10" s="21">
        <v>0</v>
      </c>
      <c r="J10" s="21">
        <v>0</v>
      </c>
      <c r="K10" s="21">
        <v>0</v>
      </c>
      <c r="L10" s="54">
        <v>0</v>
      </c>
      <c r="M10" s="21">
        <v>0</v>
      </c>
      <c r="N10" s="21">
        <v>0</v>
      </c>
      <c r="O10" s="21">
        <v>0</v>
      </c>
      <c r="P10" s="26">
        <v>0</v>
      </c>
      <c r="Q10" s="21">
        <v>0</v>
      </c>
      <c r="R10" s="26">
        <v>0</v>
      </c>
      <c r="S10" s="26">
        <v>0</v>
      </c>
    </row>
    <row r="11" spans="1:19" ht="15.75">
      <c r="A11" s="1">
        <v>6</v>
      </c>
      <c r="B11" s="2" t="s">
        <v>120</v>
      </c>
      <c r="C11" s="20"/>
      <c r="D11" s="20"/>
      <c r="E11" s="55">
        <v>1</v>
      </c>
      <c r="F11" s="55">
        <v>1</v>
      </c>
      <c r="G11" s="52">
        <v>0</v>
      </c>
      <c r="H11" s="54">
        <v>0</v>
      </c>
      <c r="I11" s="21">
        <v>0</v>
      </c>
      <c r="J11" s="21">
        <v>0</v>
      </c>
      <c r="K11" s="21">
        <v>0</v>
      </c>
      <c r="L11" s="54">
        <v>0</v>
      </c>
      <c r="M11" s="21">
        <v>0</v>
      </c>
      <c r="N11" s="21">
        <v>0</v>
      </c>
      <c r="O11" s="21">
        <v>0</v>
      </c>
      <c r="P11" s="26">
        <v>0</v>
      </c>
      <c r="Q11" s="21">
        <v>0</v>
      </c>
      <c r="R11" s="26">
        <v>0</v>
      </c>
      <c r="S11" s="26">
        <v>0</v>
      </c>
    </row>
    <row r="12" spans="1:19" ht="15.75">
      <c r="A12" s="1">
        <v>7</v>
      </c>
      <c r="B12" s="2" t="s">
        <v>127</v>
      </c>
      <c r="C12" s="20"/>
      <c r="D12" s="20"/>
      <c r="E12" s="26">
        <v>0</v>
      </c>
      <c r="F12" s="26">
        <v>0</v>
      </c>
      <c r="G12" s="26">
        <v>0</v>
      </c>
      <c r="H12" s="54">
        <v>0</v>
      </c>
      <c r="I12" s="21">
        <v>0</v>
      </c>
      <c r="J12" s="21">
        <v>0</v>
      </c>
      <c r="K12" s="21">
        <v>0</v>
      </c>
      <c r="L12" s="54">
        <v>0</v>
      </c>
      <c r="M12" s="21">
        <v>0</v>
      </c>
      <c r="N12" s="21">
        <v>0</v>
      </c>
      <c r="O12" s="21">
        <v>0</v>
      </c>
      <c r="P12" s="26">
        <v>0</v>
      </c>
      <c r="Q12" s="21">
        <v>0</v>
      </c>
      <c r="R12" s="26">
        <v>0</v>
      </c>
      <c r="S12" s="26">
        <v>0</v>
      </c>
    </row>
    <row r="13" spans="1:19" ht="15.75">
      <c r="A13" s="1">
        <v>8</v>
      </c>
      <c r="B13" s="2" t="s">
        <v>122</v>
      </c>
      <c r="C13" s="20"/>
      <c r="D13" s="20"/>
      <c r="E13" s="52">
        <v>0</v>
      </c>
      <c r="F13" s="52">
        <v>0</v>
      </c>
      <c r="G13" s="52">
        <v>0</v>
      </c>
      <c r="H13" s="54">
        <v>0</v>
      </c>
      <c r="I13" s="21">
        <v>0</v>
      </c>
      <c r="J13" s="21">
        <v>0</v>
      </c>
      <c r="K13" s="21">
        <v>0</v>
      </c>
      <c r="L13" s="54">
        <v>0</v>
      </c>
      <c r="M13" s="21">
        <v>0</v>
      </c>
      <c r="N13" s="21">
        <v>0</v>
      </c>
      <c r="O13" s="21">
        <v>0</v>
      </c>
      <c r="P13" s="26">
        <v>0</v>
      </c>
      <c r="Q13" s="21">
        <v>0</v>
      </c>
      <c r="R13" s="26">
        <v>0</v>
      </c>
      <c r="S13" s="26">
        <v>0</v>
      </c>
    </row>
    <row r="14" spans="1:19" ht="15.75">
      <c r="A14" s="1">
        <v>9</v>
      </c>
      <c r="B14" s="2" t="s">
        <v>123</v>
      </c>
      <c r="C14" s="20"/>
      <c r="D14" s="20"/>
      <c r="E14" s="52">
        <v>1</v>
      </c>
      <c r="F14" s="52">
        <v>1</v>
      </c>
      <c r="G14" s="52">
        <v>0</v>
      </c>
      <c r="H14" s="54">
        <v>0</v>
      </c>
      <c r="I14" s="26">
        <v>0</v>
      </c>
      <c r="J14" s="26">
        <v>10</v>
      </c>
      <c r="K14" s="26">
        <v>2</v>
      </c>
      <c r="L14" s="54">
        <v>0</v>
      </c>
      <c r="M14" s="26">
        <v>311</v>
      </c>
      <c r="N14" s="26">
        <v>0</v>
      </c>
      <c r="O14" s="26">
        <v>311</v>
      </c>
      <c r="P14" s="26">
        <v>0</v>
      </c>
      <c r="Q14" s="26" t="s">
        <v>128</v>
      </c>
      <c r="R14" s="26">
        <v>0</v>
      </c>
      <c r="S14" s="26">
        <v>0</v>
      </c>
    </row>
    <row r="15" spans="1:19" ht="15.75">
      <c r="A15" s="1">
        <v>10</v>
      </c>
      <c r="B15" s="2" t="s">
        <v>124</v>
      </c>
      <c r="C15" s="20"/>
      <c r="D15" s="20"/>
      <c r="E15" s="26">
        <v>1</v>
      </c>
      <c r="F15" s="26">
        <v>1</v>
      </c>
      <c r="G15" s="26">
        <v>0</v>
      </c>
      <c r="H15" s="54">
        <v>0</v>
      </c>
      <c r="I15" s="21">
        <v>0</v>
      </c>
      <c r="J15" s="21">
        <v>0</v>
      </c>
      <c r="K15" s="21">
        <v>0</v>
      </c>
      <c r="L15" s="54">
        <v>0</v>
      </c>
      <c r="M15" s="21">
        <v>0</v>
      </c>
      <c r="N15" s="21">
        <v>0</v>
      </c>
      <c r="O15" s="21">
        <v>0</v>
      </c>
      <c r="P15" s="26">
        <v>0</v>
      </c>
      <c r="Q15" s="21">
        <v>0</v>
      </c>
      <c r="R15" s="26">
        <v>0</v>
      </c>
      <c r="S15" s="26">
        <v>0</v>
      </c>
    </row>
    <row r="16" spans="1:19" ht="15.75">
      <c r="A16" s="1">
        <v>11</v>
      </c>
      <c r="B16" s="2" t="s">
        <v>125</v>
      </c>
      <c r="C16" s="20"/>
      <c r="D16" s="20"/>
      <c r="E16" s="52">
        <v>1</v>
      </c>
      <c r="F16" s="52">
        <v>1</v>
      </c>
      <c r="G16" s="52">
        <v>0</v>
      </c>
      <c r="H16" s="54">
        <v>0</v>
      </c>
      <c r="I16" s="21">
        <v>0</v>
      </c>
      <c r="J16" s="21">
        <v>0</v>
      </c>
      <c r="K16" s="21">
        <v>0</v>
      </c>
      <c r="L16" s="54">
        <v>0</v>
      </c>
      <c r="M16" s="21">
        <v>0</v>
      </c>
      <c r="N16" s="21">
        <v>0</v>
      </c>
      <c r="O16" s="21">
        <v>0</v>
      </c>
      <c r="P16" s="26">
        <v>0</v>
      </c>
      <c r="Q16" s="21" t="s">
        <v>36</v>
      </c>
      <c r="R16" s="26">
        <v>0</v>
      </c>
      <c r="S16" s="26">
        <v>0</v>
      </c>
    </row>
    <row r="17" spans="1:19" ht="15.75">
      <c r="A17" s="1">
        <v>12</v>
      </c>
      <c r="B17" s="2" t="s">
        <v>126</v>
      </c>
      <c r="C17" s="20"/>
      <c r="D17" s="20"/>
      <c r="E17" s="56">
        <v>1</v>
      </c>
      <c r="F17" s="56">
        <v>1</v>
      </c>
      <c r="G17" s="56">
        <v>0</v>
      </c>
      <c r="H17" s="54">
        <v>0</v>
      </c>
      <c r="I17" s="21">
        <v>0</v>
      </c>
      <c r="J17" s="21">
        <v>0</v>
      </c>
      <c r="K17" s="21">
        <v>0</v>
      </c>
      <c r="L17" s="54">
        <v>0</v>
      </c>
      <c r="M17" s="21">
        <v>0</v>
      </c>
      <c r="N17" s="21">
        <v>0</v>
      </c>
      <c r="O17" s="21">
        <v>0</v>
      </c>
      <c r="P17" s="26">
        <v>0</v>
      </c>
      <c r="Q17" s="21">
        <v>0</v>
      </c>
      <c r="R17" s="26">
        <v>0</v>
      </c>
      <c r="S17" s="26">
        <v>0</v>
      </c>
    </row>
    <row r="18" spans="1:19" ht="15.75">
      <c r="A18" s="21"/>
      <c r="B18" s="25" t="s">
        <v>131</v>
      </c>
      <c r="C18" s="21"/>
      <c r="D18" s="21"/>
      <c r="E18" s="57">
        <f>SUM(E6:E17)</f>
        <v>9</v>
      </c>
      <c r="F18" s="57">
        <f t="shared" ref="F18:G18" si="0">SUM(F6:F17)</f>
        <v>9</v>
      </c>
      <c r="G18" s="57">
        <f t="shared" si="0"/>
        <v>9</v>
      </c>
      <c r="H18" s="21">
        <f t="shared" ref="H18:S18" si="1">SUM(H6:H17)</f>
        <v>0</v>
      </c>
      <c r="I18" s="21">
        <f t="shared" si="1"/>
        <v>9</v>
      </c>
      <c r="J18" s="21">
        <f t="shared" si="1"/>
        <v>10</v>
      </c>
      <c r="K18" s="21">
        <f t="shared" si="1"/>
        <v>2</v>
      </c>
      <c r="L18" s="21">
        <f t="shared" si="1"/>
        <v>0</v>
      </c>
      <c r="M18" s="21">
        <f t="shared" si="1"/>
        <v>351</v>
      </c>
      <c r="N18" s="21">
        <f t="shared" si="1"/>
        <v>0</v>
      </c>
      <c r="O18" s="21">
        <f t="shared" si="1"/>
        <v>311</v>
      </c>
      <c r="P18" s="21">
        <f t="shared" si="1"/>
        <v>0</v>
      </c>
      <c r="Q18" s="21">
        <f t="shared" si="1"/>
        <v>0</v>
      </c>
      <c r="R18" s="21">
        <f t="shared" si="1"/>
        <v>0</v>
      </c>
      <c r="S18" s="21">
        <f t="shared" si="1"/>
        <v>0</v>
      </c>
    </row>
  </sheetData>
  <mergeCells count="11">
    <mergeCell ref="A5:S5"/>
    <mergeCell ref="A1:S1"/>
    <mergeCell ref="A2:A3"/>
    <mergeCell ref="B2:B3"/>
    <mergeCell ref="C2:F2"/>
    <mergeCell ref="G2:I2"/>
    <mergeCell ref="J2:L2"/>
    <mergeCell ref="M2:M3"/>
    <mergeCell ref="N2:N3"/>
    <mergeCell ref="O2:O3"/>
    <mergeCell ref="P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zoomScale="75" zoomScaleNormal="75" workbookViewId="0">
      <selection activeCell="A2" sqref="A2:AE2"/>
    </sheetView>
  </sheetViews>
  <sheetFormatPr defaultColWidth="8.85546875" defaultRowHeight="15"/>
  <cols>
    <col min="1" max="1" width="16.42578125" style="46" customWidth="1"/>
    <col min="2" max="2" width="20.5703125" style="46" customWidth="1"/>
    <col min="3" max="3" width="8.7109375" style="46" bestFit="1" customWidth="1"/>
    <col min="4" max="4" width="13.42578125" style="46" customWidth="1"/>
    <col min="5" max="5" width="13.7109375" style="46" customWidth="1"/>
    <col min="6" max="6" width="13.85546875" style="46" customWidth="1"/>
    <col min="7" max="7" width="13" style="46" customWidth="1"/>
    <col min="8" max="8" width="13.140625" style="46" customWidth="1"/>
    <col min="9" max="9" width="14.42578125" style="46" customWidth="1"/>
    <col min="10" max="10" width="12.42578125" style="46" customWidth="1"/>
    <col min="11" max="11" width="13.7109375" style="46" customWidth="1"/>
    <col min="12" max="12" width="12.5703125" style="46" customWidth="1"/>
    <col min="13" max="13" width="12.28515625" style="46" customWidth="1"/>
    <col min="14" max="14" width="13.5703125" style="46" customWidth="1"/>
    <col min="15" max="15" width="11.5703125" style="46" bestFit="1" customWidth="1"/>
    <col min="16" max="16" width="12.85546875" style="46" bestFit="1" customWidth="1"/>
    <col min="17" max="17" width="12.28515625" style="46" bestFit="1" customWidth="1"/>
    <col min="18" max="18" width="10" style="46" bestFit="1" customWidth="1"/>
    <col min="19" max="19" width="11.28515625" style="46" bestFit="1" customWidth="1"/>
    <col min="20" max="20" width="6" style="46" bestFit="1" customWidth="1"/>
    <col min="21" max="21" width="11.28515625" style="46" bestFit="1" customWidth="1"/>
    <col min="22" max="22" width="6" style="46" bestFit="1" customWidth="1"/>
    <col min="23" max="23" width="12.140625" style="46" bestFit="1" customWidth="1"/>
    <col min="24" max="24" width="9.28515625" style="46" bestFit="1" customWidth="1"/>
    <col min="25" max="26" width="11.28515625" style="46" bestFit="1" customWidth="1"/>
    <col min="27" max="27" width="10.5703125" style="46" bestFit="1" customWidth="1"/>
    <col min="28" max="28" width="12.7109375" style="46" customWidth="1"/>
    <col min="29" max="29" width="11.140625" style="46" customWidth="1"/>
    <col min="30" max="30" width="10.42578125" style="46" customWidth="1"/>
    <col min="31" max="31" width="11.28515625" style="46" customWidth="1"/>
    <col min="32" max="16384" width="8.85546875" style="46"/>
  </cols>
  <sheetData>
    <row r="1" spans="1:31" s="45" customFormat="1" ht="33" customHeight="1">
      <c r="A1" s="92" t="s">
        <v>132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33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1"/>
    </row>
    <row r="3" spans="1:31" ht="45" customHeight="1">
      <c r="A3" s="86" t="s">
        <v>47</v>
      </c>
      <c r="B3" s="87" t="s">
        <v>48</v>
      </c>
      <c r="C3" s="88"/>
      <c r="D3" s="89"/>
      <c r="E3" s="87" t="s">
        <v>51</v>
      </c>
      <c r="F3" s="88"/>
      <c r="G3" s="47"/>
      <c r="H3" s="86" t="s">
        <v>40</v>
      </c>
      <c r="I3" s="86"/>
      <c r="J3" s="86" t="s">
        <v>65</v>
      </c>
      <c r="K3" s="86"/>
      <c r="L3" s="86" t="s">
        <v>59</v>
      </c>
      <c r="M3" s="86"/>
      <c r="N3" s="87" t="s">
        <v>62</v>
      </c>
      <c r="O3" s="88"/>
      <c r="P3" s="87" t="s">
        <v>76</v>
      </c>
      <c r="Q3" s="88"/>
      <c r="R3" s="87" t="s">
        <v>68</v>
      </c>
      <c r="S3" s="88"/>
      <c r="T3" s="86" t="s">
        <v>20</v>
      </c>
      <c r="U3" s="86"/>
      <c r="V3" s="86" t="s">
        <v>21</v>
      </c>
      <c r="W3" s="86"/>
      <c r="X3" s="86" t="s">
        <v>22</v>
      </c>
      <c r="Y3" s="86"/>
      <c r="Z3" s="87" t="s">
        <v>80</v>
      </c>
      <c r="AA3" s="88"/>
      <c r="AB3" s="88"/>
      <c r="AC3" s="89"/>
      <c r="AD3" s="86" t="s">
        <v>41</v>
      </c>
      <c r="AE3" s="86"/>
    </row>
    <row r="4" spans="1:31" s="51" customFormat="1" ht="115.5" customHeight="1">
      <c r="A4" s="93"/>
      <c r="B4" s="48" t="s">
        <v>52</v>
      </c>
      <c r="C4" s="49" t="s">
        <v>53</v>
      </c>
      <c r="D4" s="49" t="s">
        <v>54</v>
      </c>
      <c r="E4" s="50" t="s">
        <v>50</v>
      </c>
      <c r="F4" s="49" t="s">
        <v>57</v>
      </c>
      <c r="G4" s="49" t="s">
        <v>42</v>
      </c>
      <c r="H4" s="50" t="s">
        <v>49</v>
      </c>
      <c r="I4" s="49" t="s">
        <v>58</v>
      </c>
      <c r="J4" s="50" t="s">
        <v>66</v>
      </c>
      <c r="K4" s="49" t="s">
        <v>67</v>
      </c>
      <c r="L4" s="50" t="s">
        <v>60</v>
      </c>
      <c r="M4" s="49" t="s">
        <v>61</v>
      </c>
      <c r="N4" s="50" t="s">
        <v>64</v>
      </c>
      <c r="O4" s="49" t="s">
        <v>63</v>
      </c>
      <c r="P4" s="50" t="s">
        <v>74</v>
      </c>
      <c r="Q4" s="49" t="s">
        <v>75</v>
      </c>
      <c r="R4" s="50" t="s">
        <v>69</v>
      </c>
      <c r="S4" s="49" t="s">
        <v>73</v>
      </c>
      <c r="T4" s="49" t="s">
        <v>44</v>
      </c>
      <c r="U4" s="49" t="s">
        <v>70</v>
      </c>
      <c r="V4" s="49" t="s">
        <v>45</v>
      </c>
      <c r="W4" s="49" t="s">
        <v>71</v>
      </c>
      <c r="X4" s="49" t="s">
        <v>46</v>
      </c>
      <c r="Y4" s="49" t="s">
        <v>72</v>
      </c>
      <c r="Z4" s="49" t="s">
        <v>77</v>
      </c>
      <c r="AA4" s="49" t="s">
        <v>78</v>
      </c>
      <c r="AB4" s="49" t="s">
        <v>79</v>
      </c>
      <c r="AC4" s="49" t="s">
        <v>81</v>
      </c>
      <c r="AD4" s="49" t="s">
        <v>55</v>
      </c>
      <c r="AE4" s="49" t="s">
        <v>56</v>
      </c>
    </row>
    <row r="5" spans="1:31" s="51" customFormat="1" ht="31.5">
      <c r="A5" s="50" t="s">
        <v>131</v>
      </c>
      <c r="B5" s="50" t="s">
        <v>114</v>
      </c>
      <c r="C5" s="50" t="s">
        <v>114</v>
      </c>
      <c r="D5" s="50">
        <v>1</v>
      </c>
      <c r="E5" s="50"/>
      <c r="F5" s="50"/>
      <c r="G5" s="50"/>
      <c r="H5" s="50">
        <v>10</v>
      </c>
      <c r="I5" s="50">
        <v>3</v>
      </c>
      <c r="J5" s="50">
        <v>6</v>
      </c>
      <c r="K5" s="50">
        <v>0</v>
      </c>
      <c r="L5" s="50">
        <v>12</v>
      </c>
      <c r="M5" s="50">
        <v>0</v>
      </c>
      <c r="N5" s="50">
        <v>81</v>
      </c>
      <c r="O5" s="50">
        <v>0</v>
      </c>
      <c r="P5" s="50"/>
      <c r="Q5" s="50">
        <v>8</v>
      </c>
      <c r="R5" s="50">
        <v>20</v>
      </c>
      <c r="S5" s="50">
        <v>0</v>
      </c>
      <c r="T5" s="50">
        <v>91</v>
      </c>
      <c r="U5" s="50">
        <v>0</v>
      </c>
      <c r="V5" s="50">
        <v>576</v>
      </c>
      <c r="W5" s="50">
        <v>0</v>
      </c>
      <c r="X5" s="50">
        <v>2109</v>
      </c>
      <c r="Y5" s="50">
        <v>0</v>
      </c>
      <c r="Z5" s="50">
        <v>0</v>
      </c>
      <c r="AA5" s="50">
        <v>153</v>
      </c>
      <c r="AB5" s="50">
        <v>301</v>
      </c>
      <c r="AC5" s="50">
        <v>145</v>
      </c>
      <c r="AD5" s="50">
        <v>7871</v>
      </c>
      <c r="AE5" s="50">
        <v>0</v>
      </c>
    </row>
  </sheetData>
  <mergeCells count="16">
    <mergeCell ref="A1:AE1"/>
    <mergeCell ref="Z3:AC3"/>
    <mergeCell ref="AD3:AE3"/>
    <mergeCell ref="A3:A4"/>
    <mergeCell ref="H3:I3"/>
    <mergeCell ref="L3:M3"/>
    <mergeCell ref="N3:O3"/>
    <mergeCell ref="J3:K3"/>
    <mergeCell ref="R3:S3"/>
    <mergeCell ref="P3:Q3"/>
    <mergeCell ref="X3:Y3"/>
    <mergeCell ref="T3:U3"/>
    <mergeCell ref="B3:D3"/>
    <mergeCell ref="E3:F3"/>
    <mergeCell ref="A2:AE2"/>
    <mergeCell ref="V3:W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4" zoomScaleNormal="84" workbookViewId="0">
      <selection activeCell="C10" sqref="C10"/>
    </sheetView>
  </sheetViews>
  <sheetFormatPr defaultColWidth="8.85546875" defaultRowHeight="15"/>
  <cols>
    <col min="1" max="1" width="8.85546875" style="9"/>
    <col min="2" max="2" width="25.42578125" style="9" customWidth="1"/>
    <col min="3" max="4" width="22.28515625" style="9" customWidth="1"/>
    <col min="5" max="5" width="31.42578125" style="9" customWidth="1"/>
    <col min="6" max="6" width="27.85546875" style="9" customWidth="1"/>
    <col min="7" max="7" width="46.7109375" style="9" customWidth="1"/>
    <col min="8" max="8" width="39" style="9" customWidth="1"/>
    <col min="9" max="16384" width="8.85546875" style="9"/>
  </cols>
  <sheetData>
    <row r="1" spans="1:8" s="10" customFormat="1" ht="61.5" customHeight="1">
      <c r="A1" s="96" t="s">
        <v>111</v>
      </c>
      <c r="B1" s="96"/>
      <c r="C1" s="96"/>
      <c r="D1" s="96"/>
      <c r="E1" s="96"/>
      <c r="F1" s="96"/>
      <c r="G1" s="96"/>
      <c r="H1" s="96"/>
    </row>
    <row r="2" spans="1:8" s="10" customFormat="1" ht="42.75" customHeight="1">
      <c r="A2" s="97" t="s">
        <v>133</v>
      </c>
      <c r="B2" s="97"/>
      <c r="C2" s="97"/>
      <c r="D2" s="97"/>
      <c r="E2" s="97"/>
      <c r="F2" s="97"/>
      <c r="G2" s="97"/>
      <c r="H2" s="97"/>
    </row>
    <row r="3" spans="1:8" s="10" customFormat="1" ht="63" customHeight="1">
      <c r="A3" s="98" t="s">
        <v>0</v>
      </c>
      <c r="B3" s="98" t="s">
        <v>82</v>
      </c>
      <c r="C3" s="98" t="s">
        <v>91</v>
      </c>
      <c r="D3" s="98"/>
      <c r="E3" s="94" t="s">
        <v>92</v>
      </c>
      <c r="F3" s="94"/>
      <c r="G3" s="99" t="s">
        <v>93</v>
      </c>
      <c r="H3" s="100"/>
    </row>
    <row r="4" spans="1:8" s="10" customFormat="1" ht="31.5" customHeight="1">
      <c r="A4" s="98"/>
      <c r="B4" s="98"/>
      <c r="C4" s="98" t="s">
        <v>83</v>
      </c>
      <c r="D4" s="98" t="s">
        <v>84</v>
      </c>
      <c r="E4" s="94" t="s">
        <v>83</v>
      </c>
      <c r="F4" s="94" t="s">
        <v>84</v>
      </c>
      <c r="G4" s="95" t="s">
        <v>19</v>
      </c>
      <c r="H4" s="95" t="s">
        <v>84</v>
      </c>
    </row>
    <row r="5" spans="1:8" s="10" customFormat="1" ht="26.25" customHeight="1">
      <c r="A5" s="98"/>
      <c r="B5" s="98"/>
      <c r="C5" s="98"/>
      <c r="D5" s="98"/>
      <c r="E5" s="94"/>
      <c r="F5" s="94"/>
      <c r="G5" s="95"/>
      <c r="H5" s="95"/>
    </row>
    <row r="6" spans="1:8" ht="18.75">
      <c r="A6" s="18">
        <v>1</v>
      </c>
      <c r="B6" s="17" t="s">
        <v>112</v>
      </c>
      <c r="C6" s="52">
        <v>6</v>
      </c>
      <c r="D6" s="52">
        <v>35</v>
      </c>
      <c r="E6" s="52">
        <v>0</v>
      </c>
      <c r="F6" s="52">
        <v>0</v>
      </c>
      <c r="G6" s="52">
        <v>0</v>
      </c>
      <c r="H6" s="52">
        <v>0</v>
      </c>
    </row>
    <row r="7" spans="1:8" ht="18.75">
      <c r="A7" s="18">
        <v>2</v>
      </c>
      <c r="B7" s="17" t="s">
        <v>116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</row>
    <row r="8" spans="1:8" ht="18.75">
      <c r="A8" s="18">
        <v>3</v>
      </c>
      <c r="B8" s="17" t="s">
        <v>117</v>
      </c>
      <c r="C8" s="52">
        <v>18</v>
      </c>
      <c r="D8" s="52">
        <v>30</v>
      </c>
      <c r="E8" s="52">
        <v>13</v>
      </c>
      <c r="F8" s="52">
        <v>10</v>
      </c>
      <c r="G8" s="52">
        <v>14</v>
      </c>
      <c r="H8" s="52">
        <v>12</v>
      </c>
    </row>
    <row r="9" spans="1:8" ht="18.75">
      <c r="A9" s="18">
        <v>4</v>
      </c>
      <c r="B9" s="17" t="s">
        <v>118</v>
      </c>
      <c r="C9" s="53">
        <v>50</v>
      </c>
      <c r="D9" s="53">
        <v>120</v>
      </c>
      <c r="E9" s="52">
        <v>13</v>
      </c>
      <c r="F9" s="52">
        <v>31</v>
      </c>
      <c r="G9" s="52">
        <v>3</v>
      </c>
      <c r="H9" s="52">
        <v>0</v>
      </c>
    </row>
    <row r="10" spans="1:8" ht="18.75">
      <c r="A10" s="18">
        <v>5</v>
      </c>
      <c r="B10" s="17" t="s">
        <v>119</v>
      </c>
      <c r="C10" s="21">
        <v>2</v>
      </c>
      <c r="D10" s="21">
        <v>0</v>
      </c>
      <c r="E10" s="21">
        <v>1</v>
      </c>
      <c r="F10" s="21">
        <v>38</v>
      </c>
      <c r="G10" s="21">
        <v>1</v>
      </c>
      <c r="H10" s="21">
        <v>0</v>
      </c>
    </row>
    <row r="11" spans="1:8" ht="18.75">
      <c r="A11" s="18">
        <v>6</v>
      </c>
      <c r="B11" s="17" t="s">
        <v>120</v>
      </c>
      <c r="C11" s="52">
        <v>3</v>
      </c>
      <c r="D11" s="52">
        <v>11</v>
      </c>
      <c r="E11" s="52">
        <v>3</v>
      </c>
      <c r="F11" s="52">
        <v>9</v>
      </c>
      <c r="G11" s="52">
        <v>3</v>
      </c>
      <c r="H11" s="52">
        <v>0</v>
      </c>
    </row>
    <row r="12" spans="1:8" ht="18.75">
      <c r="A12" s="18">
        <v>7</v>
      </c>
      <c r="B12" s="17" t="s">
        <v>121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</row>
    <row r="13" spans="1:8" ht="21" customHeight="1">
      <c r="A13" s="18">
        <v>8</v>
      </c>
      <c r="B13" s="19" t="s">
        <v>122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</row>
    <row r="14" spans="1:8" ht="18.75">
      <c r="A14" s="18">
        <v>9</v>
      </c>
      <c r="B14" s="17" t="s">
        <v>123</v>
      </c>
      <c r="C14" s="21">
        <v>12</v>
      </c>
      <c r="D14" s="21">
        <v>0</v>
      </c>
      <c r="E14" s="21">
        <v>63</v>
      </c>
      <c r="F14" s="21">
        <v>182</v>
      </c>
      <c r="G14" s="21">
        <v>23</v>
      </c>
      <c r="H14" s="21">
        <v>0</v>
      </c>
    </row>
    <row r="15" spans="1:8" ht="18.75">
      <c r="A15" s="18">
        <v>10</v>
      </c>
      <c r="B15" s="17" t="s">
        <v>124</v>
      </c>
      <c r="C15" s="58">
        <v>15</v>
      </c>
      <c r="D15" s="58">
        <v>13</v>
      </c>
      <c r="E15" s="58">
        <v>10</v>
      </c>
      <c r="F15" s="58">
        <v>72</v>
      </c>
      <c r="G15" s="58">
        <v>2</v>
      </c>
      <c r="H15" s="58">
        <v>17</v>
      </c>
    </row>
    <row r="16" spans="1:8" ht="18.75">
      <c r="A16" s="18">
        <v>11</v>
      </c>
      <c r="B16" s="17" t="s">
        <v>125</v>
      </c>
      <c r="C16" s="21">
        <v>4</v>
      </c>
      <c r="D16" s="21">
        <v>4</v>
      </c>
      <c r="E16" s="21">
        <v>4</v>
      </c>
      <c r="F16" s="21">
        <v>5</v>
      </c>
      <c r="G16" s="21">
        <v>4</v>
      </c>
      <c r="H16" s="21">
        <v>5</v>
      </c>
    </row>
    <row r="17" spans="1:8" ht="18.75">
      <c r="A17" s="18">
        <v>12</v>
      </c>
      <c r="B17" s="17" t="s">
        <v>126</v>
      </c>
      <c r="C17" s="52">
        <v>18</v>
      </c>
      <c r="D17" s="52">
        <v>10</v>
      </c>
      <c r="E17" s="52">
        <v>5</v>
      </c>
      <c r="F17" s="52">
        <v>5</v>
      </c>
      <c r="G17" s="52">
        <v>5</v>
      </c>
      <c r="H17" s="52">
        <v>0</v>
      </c>
    </row>
    <row r="18" spans="1:8" ht="18.75">
      <c r="A18" s="24"/>
      <c r="B18" s="34" t="s">
        <v>134</v>
      </c>
      <c r="C18" s="21">
        <f>SUM(C6:C17)</f>
        <v>128</v>
      </c>
      <c r="D18" s="21">
        <f t="shared" ref="D18:H18" si="0">SUM(D6:D17)</f>
        <v>223</v>
      </c>
      <c r="E18" s="21">
        <f t="shared" si="0"/>
        <v>112</v>
      </c>
      <c r="F18" s="21">
        <f t="shared" si="0"/>
        <v>352</v>
      </c>
      <c r="G18" s="21">
        <f t="shared" si="0"/>
        <v>55</v>
      </c>
      <c r="H18" s="21">
        <f t="shared" si="0"/>
        <v>34</v>
      </c>
    </row>
  </sheetData>
  <mergeCells count="13">
    <mergeCell ref="F4:F5"/>
    <mergeCell ref="G4:G5"/>
    <mergeCell ref="H4:H5"/>
    <mergeCell ref="A1:H1"/>
    <mergeCell ref="A2:H2"/>
    <mergeCell ref="A3:A5"/>
    <mergeCell ref="B3:B5"/>
    <mergeCell ref="C3:D3"/>
    <mergeCell ref="E3:F3"/>
    <mergeCell ref="G3:H3"/>
    <mergeCell ref="C4:C5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HDC</vt:lpstr>
      <vt:lpstr>ESB</vt:lpstr>
      <vt:lpstr>PTK</vt:lpstr>
      <vt:lpstr>SQAC-DQAC</vt:lpstr>
      <vt:lpstr>LMIS</vt:lpstr>
      <vt:lpstr>Training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2022-10-22T09:06:46Z</dcterms:modified>
</cp:coreProperties>
</file>