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 drive\Reports - 22-23\FP\3rd qtr\"/>
    </mc:Choice>
  </mc:AlternateContent>
  <bookViews>
    <workbookView xWindow="0" yWindow="0" windowWidth="28800" windowHeight="11580" activeTab="5"/>
  </bookViews>
  <sheets>
    <sheet name="HDC" sheetId="1" r:id="rId1"/>
    <sheet name="ESB" sheetId="2" r:id="rId2"/>
    <sheet name="PTK" sheetId="3" r:id="rId3"/>
    <sheet name="SQAC-DQAC" sheetId="4" r:id="rId4"/>
    <sheet name="LMIS" sheetId="7" r:id="rId5"/>
    <sheet name="TRAINING " sheetId="8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7" i="1" l="1"/>
  <c r="R17" i="1"/>
  <c r="Q17" i="1"/>
  <c r="P17" i="1"/>
  <c r="H13" i="3" l="1"/>
  <c r="S13" i="1"/>
  <c r="R13" i="1"/>
  <c r="Q13" i="1"/>
  <c r="P13" i="1"/>
  <c r="H9" i="3" l="1"/>
  <c r="R9" i="1"/>
  <c r="Q9" i="1"/>
  <c r="P9" i="1"/>
  <c r="D18" i="8" l="1"/>
  <c r="E18" i="8"/>
  <c r="F18" i="8"/>
  <c r="G18" i="8"/>
  <c r="H18" i="8"/>
  <c r="C18" i="8"/>
  <c r="D19" i="3"/>
  <c r="E19" i="3"/>
  <c r="F19" i="3"/>
  <c r="G19" i="3"/>
  <c r="H19" i="3"/>
  <c r="C19" i="3"/>
  <c r="D20" i="2"/>
  <c r="E20" i="2"/>
  <c r="F20" i="2"/>
  <c r="G20" i="2"/>
  <c r="H20" i="2"/>
  <c r="I20" i="2"/>
  <c r="J20" i="2"/>
  <c r="K20" i="2"/>
  <c r="L20" i="2"/>
  <c r="C20" i="2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C19" i="1"/>
</calcChain>
</file>

<file path=xl/sharedStrings.xml><?xml version="1.0" encoding="utf-8"?>
<sst xmlns="http://schemas.openxmlformats.org/spreadsheetml/2006/main" count="213" uniqueCount="135">
  <si>
    <t>S.No</t>
  </si>
  <si>
    <t>Name of State</t>
  </si>
  <si>
    <t>CC-Nirodh (in pieces)</t>
  </si>
  <si>
    <t>OCP-Mala N                    (in Cycles)</t>
  </si>
  <si>
    <t>ECP- Ezy Pill</t>
  </si>
  <si>
    <t>Centchroman (CHHAYA)             (In strip)</t>
  </si>
  <si>
    <t>CC-Nirodh             (in pieces)</t>
  </si>
  <si>
    <t>Centchroman     (CHHAYA)                          (In strip)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</si>
  <si>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</si>
  <si>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</si>
  <si>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</si>
  <si>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</si>
  <si>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</si>
  <si>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</si>
  <si>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</si>
  <si>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</si>
  <si>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DH/SDH/ CHC/PHC</t>
  </si>
  <si>
    <t>At SC</t>
  </si>
  <si>
    <t>Through ASHA</t>
  </si>
  <si>
    <t>MO 
(MBBS and above)</t>
  </si>
  <si>
    <t>CHC</t>
  </si>
  <si>
    <t>PHC</t>
  </si>
  <si>
    <t>SC</t>
  </si>
  <si>
    <t>Sno.</t>
  </si>
  <si>
    <t>Name of the State/District</t>
  </si>
  <si>
    <t>Total Number of client exit interviews conducted</t>
  </si>
  <si>
    <t>Number of clients who reported waiting time of more than 2 hours from time of registration to time of surgery</t>
  </si>
  <si>
    <t>Number of clients who reportedly receive post operative instruction card after the surgery</t>
  </si>
  <si>
    <t>Overall Grading of Sterilization services by the clients (mention No. of clients)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</si>
  <si>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</si>
  <si>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</si>
  <si>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</si>
  <si>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</si>
  <si>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</si>
  <si>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Accredited Private/NGO health facilities</t>
  </si>
  <si>
    <t>Very good</t>
  </si>
  <si>
    <t>Good</t>
  </si>
  <si>
    <t>Average</t>
  </si>
  <si>
    <t>Unsatisfactory</t>
  </si>
  <si>
    <t>District Wise Information</t>
  </si>
  <si>
    <t xml:space="preserve">District Warehouse </t>
  </si>
  <si>
    <t>ASHA</t>
  </si>
  <si>
    <t>Name of District</t>
  </si>
  <si>
    <t>Total  CHC</t>
  </si>
  <si>
    <t>Total  PHC</t>
  </si>
  <si>
    <t>Total  SC</t>
  </si>
  <si>
    <t>Name of  State</t>
  </si>
  <si>
    <t>State Warehouse</t>
  </si>
  <si>
    <t>Total no. of  District warehouses</t>
  </si>
  <si>
    <t>Total no. of  Divisiona/Regional warehouses</t>
  </si>
  <si>
    <t>Divisional/Regional Warehouse</t>
  </si>
  <si>
    <t>No. of State FP Nodal Officer Trained</t>
  </si>
  <si>
    <t>No. of State FP Consultant Trained</t>
  </si>
  <si>
    <t>No. of State Store Personnel Trained</t>
  </si>
  <si>
    <t>Total  no. of ASHAs</t>
  </si>
  <si>
    <t>No. of ASHA Trained</t>
  </si>
  <si>
    <t>No. of Divisional/Regional Warehouses in which training is completed</t>
  </si>
  <si>
    <t>No. of District Warehouses in which training is completed</t>
  </si>
  <si>
    <t>District Hospitals</t>
  </si>
  <si>
    <t>Total No. of District Hospitals</t>
  </si>
  <si>
    <t>No. of DH in which training is completed</t>
  </si>
  <si>
    <t>Sub District Hospitals</t>
  </si>
  <si>
    <t>No. of SDH in which training is completed</t>
  </si>
  <si>
    <t>Total No. of Sub District Hospitals</t>
  </si>
  <si>
    <t>Medical College</t>
  </si>
  <si>
    <t>Total No. of Medical College</t>
  </si>
  <si>
    <t>No. of Medical College in which training is completed</t>
  </si>
  <si>
    <t>Urban Public Health Facilities</t>
  </si>
  <si>
    <t>Total No. of Urban Health Facilities</t>
  </si>
  <si>
    <t>No. of CHCs in which training is completed</t>
  </si>
  <si>
    <t>No. of PHCs in which training is completed</t>
  </si>
  <si>
    <t>No. of SCs in which training is completed</t>
  </si>
  <si>
    <t>No. of Urban Health facilities in which training is completed</t>
  </si>
  <si>
    <t>Total no. of  Block warehouses</t>
  </si>
  <si>
    <t>No. of Block Warehouses in which training is completed</t>
  </si>
  <si>
    <t>Block Warehouse (If Applicable)</t>
  </si>
  <si>
    <t>FP Nodal Officers/Facility Incharge</t>
  </si>
  <si>
    <t>Store Keeper/Pharmacist</t>
  </si>
  <si>
    <t>ANM</t>
  </si>
  <si>
    <t xml:space="preserve">Total Participants trained </t>
  </si>
  <si>
    <t>Other Cadre</t>
  </si>
  <si>
    <t>MO 
(MBBS and above/AYUSH)</t>
  </si>
  <si>
    <t>Nursing Personnel (Staff Nurse/LHV/ANM)</t>
  </si>
  <si>
    <t xml:space="preserve">Number of ASHAs </t>
  </si>
  <si>
    <t xml:space="preserve">No. of ASHAs </t>
  </si>
  <si>
    <t>FDS</t>
  </si>
  <si>
    <t xml:space="preserve">  FORMAT 1:- HOME DELIVERY OF CONTRACEPTIVES (HDC) SCHEME </t>
  </si>
  <si>
    <t xml:space="preserve">   FORMAT 2:- ASHA SCHEME FOR ENSURING SPACING AT BIRTH (ESB) </t>
  </si>
  <si>
    <t xml:space="preserve"> FORMAT 3: UTILIZATION REPORT OF  PTK</t>
  </si>
  <si>
    <t xml:space="preserve">Opening Balance of the reported quarter   </t>
  </si>
  <si>
    <t xml:space="preserve">Stock Received in the reported quarter  </t>
  </si>
  <si>
    <t xml:space="preserve">Stock Utilized in the reported quarter   </t>
  </si>
  <si>
    <t xml:space="preserve">Balance Available at the end of the reported quarter  </t>
  </si>
  <si>
    <t xml:space="preserve">Opening Balance of the reported quarter </t>
  </si>
  <si>
    <t xml:space="preserve">Stock Received during the reported quarter </t>
  </si>
  <si>
    <t xml:space="preserve">Stock Distributed under HDC  scheme during the reported quarter </t>
  </si>
  <si>
    <t xml:space="preserve">Balance Available at the end of reported quarter </t>
  </si>
  <si>
    <t>MIZORAM</t>
  </si>
  <si>
    <t>No. of staff trained in Post abortion  FP till end of first quarter</t>
  </si>
  <si>
    <t>No. of staff trained in Post Partum IUCD till end of first quarter (PPIUCD)</t>
  </si>
  <si>
    <t>No. of staff trained in MPA Injectable till end of first quarter  (Antara Prog)</t>
  </si>
  <si>
    <t>Bilaspur</t>
  </si>
  <si>
    <t>Chamba</t>
  </si>
  <si>
    <t>Hamirpur</t>
  </si>
  <si>
    <t>Kangra</t>
  </si>
  <si>
    <t>Kinnaur</t>
  </si>
  <si>
    <t>Kullu</t>
  </si>
  <si>
    <t>L&amp;Spiti</t>
  </si>
  <si>
    <t>Mandi</t>
  </si>
  <si>
    <t>Shimla</t>
  </si>
  <si>
    <t>Sirmaur</t>
  </si>
  <si>
    <t>Solan</t>
  </si>
  <si>
    <t>Una</t>
  </si>
  <si>
    <t>State : Himachal Pradesh</t>
  </si>
  <si>
    <t>Himachal Pradesh</t>
  </si>
  <si>
    <t>Nil</t>
  </si>
  <si>
    <t>State: Himachal Pradesh</t>
  </si>
  <si>
    <t>Name of the District</t>
  </si>
  <si>
    <t>HP</t>
  </si>
  <si>
    <t>H.P.</t>
  </si>
  <si>
    <t>FORMAT 6- QUARTERLY REPORTING FORMAT -Training Status (October - December 2022)</t>
  </si>
  <si>
    <t>FORMAT 5 : FP LMIS (Cumulative Report for 2022-23 (October - December 2022)</t>
  </si>
  <si>
    <t xml:space="preserve"> FORMAT 4 : SQAC/DQAC Functionality status, Monitoring plan and Findings of client exit interview (3rd qtr - October - December 2022)</t>
  </si>
  <si>
    <t xml:space="preserve">No of meetings held in the reported quarter (October - December 2022)  </t>
  </si>
  <si>
    <t xml:space="preserve"> No. of Assessment visits planned in the district by SISC/DISC (October - December 2022)</t>
  </si>
  <si>
    <t xml:space="preserve"> No. of Assessment visits done in the district (October - December 2022)</t>
  </si>
  <si>
    <t>Reporting Quarter: October - December  2022</t>
  </si>
  <si>
    <t>Reporting Quarter : October - December , 2022</t>
  </si>
  <si>
    <t xml:space="preserve">No. of claims submitted in the reported quarter (Oct-Dec)                                   for Spacing of 2 yrs between marriage and birth of first child </t>
  </si>
  <si>
    <t xml:space="preserve">No. of claims cleared  in the reported quarter (Oct-Dec) for Spacing of 2 yrs between marriage and birth of first child </t>
  </si>
  <si>
    <t>No of claims  submitted in the reported quarter (Oct-Dec)                  
  for Spacing of 3 yrs between first and second child</t>
  </si>
  <si>
    <t>No. of claims cleared in the reported quarter (Oct-Dec)          
for Spacing of 3 yrs between first and second child</t>
  </si>
  <si>
    <t>No . of Claim submitted in the reported quarter (Oct-Dec)  for Sterilization after 1st or  2nd child</t>
  </si>
  <si>
    <t xml:space="preserve">No. of  claims cleared in the reported quarter (Oct-Dec)  for Sterilization after 1st  or 2nd child 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</si>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</sst>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Times New Roman"/>
    </font>
    <font>
      <b/>
      <sz val="18"/>
      <color rgb="FF000000"/>
      <name val="Times New Roman "/>
    </font>
    <font>
      <b/>
      <sz val="12"/>
      <color rgb="FF000000"/>
      <name val="Times New Roman "/>
    </font>
    <font>
      <b/>
      <sz val="18"/>
      <color rgb="FF000000"/>
      <name val="Times New Roman"/>
    </font>
    <font>
      <b/>
      <sz val="12"/>
      <color rgb="FF000000"/>
      <name val="Times New Roman"/>
    </font>
    <font>
      <sz val="14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4"/>
      <name val="Times New Roman"/>
      <family val="1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Bookman Old Style"/>
      <family val="1"/>
    </font>
    <font>
      <b/>
      <sz val="14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8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rgb="FFDCE5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5" fillId="5" borderId="1" xfId="0" applyFont="1" applyFill="1" applyBorder="1" applyAlignment="1"/>
    <xf numFmtId="0" fontId="4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11" borderId="0" xfId="0" applyFont="1" applyFill="1" applyAlignment="1"/>
    <xf numFmtId="0" fontId="10" fillId="1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1" fillId="0" borderId="0" xfId="0" applyFont="1" applyAlignment="1"/>
    <xf numFmtId="0" fontId="8" fillId="1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1"/>
    <xf numFmtId="0" fontId="15" fillId="17" borderId="7" xfId="1" applyFont="1" applyFill="1" applyBorder="1" applyAlignment="1">
      <alignment horizontal="center" vertical="center" wrapText="1"/>
    </xf>
    <xf numFmtId="0" fontId="15" fillId="17" borderId="6" xfId="1" applyFont="1" applyFill="1" applyBorder="1" applyAlignment="1">
      <alignment horizontal="center" vertical="center" wrapText="1"/>
    </xf>
    <xf numFmtId="0" fontId="15" fillId="17" borderId="1" xfId="1" applyFont="1" applyFill="1" applyBorder="1" applyAlignment="1">
      <alignment horizontal="center" vertical="center" wrapText="1"/>
    </xf>
    <xf numFmtId="0" fontId="15" fillId="17" borderId="3" xfId="1" applyFont="1" applyFill="1" applyBorder="1" applyAlignment="1">
      <alignment horizontal="center" vertical="center" wrapText="1"/>
    </xf>
    <xf numFmtId="0" fontId="17" fillId="0" borderId="0" xfId="1" applyFont="1"/>
    <xf numFmtId="0" fontId="11" fillId="0" borderId="0" xfId="1" applyFont="1"/>
    <xf numFmtId="0" fontId="1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1" fillId="0" borderId="0" xfId="0" applyFont="1" applyBorder="1" applyAlignment="1"/>
    <xf numFmtId="0" fontId="0" fillId="0" borderId="0" xfId="0" applyBorder="1">
      <alignment vertical="center"/>
    </xf>
    <xf numFmtId="0" fontId="4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Border="1" applyAlignment="1"/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0" fillId="0" borderId="0" xfId="0" applyBorder="1" applyAlignment="1">
      <alignment horizontal="center"/>
    </xf>
    <xf numFmtId="0" fontId="21" fillId="0" borderId="0" xfId="0" applyFont="1" applyAlignment="1"/>
    <xf numFmtId="0" fontId="22" fillId="0" borderId="0" xfId="0" applyFont="1">
      <alignment vertical="center"/>
    </xf>
    <xf numFmtId="0" fontId="22" fillId="0" borderId="0" xfId="0" applyFont="1" applyAlignment="1"/>
    <xf numFmtId="0" fontId="25" fillId="0" borderId="0" xfId="0" applyFont="1" applyAlignment="1"/>
    <xf numFmtId="0" fontId="24" fillId="3" borderId="2" xfId="0" applyFont="1" applyFill="1" applyBorder="1">
      <alignment vertical="center"/>
    </xf>
    <xf numFmtId="0" fontId="24" fillId="3" borderId="3" xfId="0" applyFont="1" applyFill="1" applyBorder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5" fillId="3" borderId="0" xfId="0" applyFont="1" applyFill="1" applyAlignment="1"/>
    <xf numFmtId="0" fontId="25" fillId="0" borderId="0" xfId="0" applyFont="1" applyFill="1" applyAlignment="1"/>
    <xf numFmtId="0" fontId="26" fillId="0" borderId="0" xfId="0" applyFo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0" xfId="0" applyFont="1" applyAlignment="1"/>
    <xf numFmtId="0" fontId="27" fillId="0" borderId="0" xfId="0" applyFont="1" applyFill="1" applyAlignment="1"/>
    <xf numFmtId="0" fontId="28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0" fillId="0" borderId="3" xfId="0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29" fillId="7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13" fillId="0" borderId="0" xfId="0" applyFont="1" applyAlignment="1"/>
    <xf numFmtId="0" fontId="22" fillId="15" borderId="4" xfId="0" applyFont="1" applyFill="1" applyBorder="1" applyAlignment="1"/>
    <xf numFmtId="0" fontId="3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/>
    <xf numFmtId="0" fontId="23" fillId="0" borderId="1" xfId="0" applyFont="1" applyFill="1" applyBorder="1" applyAlignment="1"/>
    <xf numFmtId="0" fontId="1" fillId="0" borderId="0" xfId="1" applyFont="1"/>
    <xf numFmtId="0" fontId="1" fillId="0" borderId="0" xfId="1" applyFont="1" applyAlignment="1">
      <alignment horizontal="center" wrapText="1"/>
    </xf>
    <xf numFmtId="0" fontId="15" fillId="17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4" xfId="0" applyFont="1" applyFill="1" applyBorder="1" applyAlignment="1"/>
    <xf numFmtId="0" fontId="24" fillId="2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9" fillId="7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31" fillId="16" borderId="5" xfId="1" applyFont="1" applyFill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5" fillId="17" borderId="1" xfId="1" applyFont="1" applyFill="1" applyBorder="1" applyAlignment="1">
      <alignment horizontal="center" vertical="center" wrapText="1"/>
    </xf>
    <xf numFmtId="0" fontId="15" fillId="17" borderId="6" xfId="1" applyFont="1" applyFill="1" applyBorder="1" applyAlignment="1">
      <alignment horizontal="center" vertical="center" wrapText="1"/>
    </xf>
    <xf numFmtId="0" fontId="15" fillId="17" borderId="2" xfId="1" applyFont="1" applyFill="1" applyBorder="1" applyAlignment="1">
      <alignment horizontal="center" vertical="center" wrapText="1"/>
    </xf>
    <xf numFmtId="0" fontId="15" fillId="17" borderId="3" xfId="1" applyFont="1" applyFill="1" applyBorder="1" applyAlignment="1">
      <alignment horizontal="center" vertical="center" wrapText="1"/>
    </xf>
    <xf numFmtId="0" fontId="15" fillId="17" borderId="4" xfId="1" applyFont="1" applyFill="1" applyBorder="1" applyAlignment="1">
      <alignment horizontal="center" vertical="center" wrapText="1"/>
    </xf>
    <xf numFmtId="0" fontId="18" fillId="18" borderId="1" xfId="1" applyFont="1" applyFill="1" applyBorder="1" applyAlignment="1">
      <alignment horizontal="center" vertical="center" wrapText="1"/>
    </xf>
    <xf numFmtId="0" fontId="19" fillId="21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20" borderId="1" xfId="1" applyFont="1" applyFill="1" applyBorder="1" applyAlignment="1">
      <alignment horizontal="center" vertical="center" wrapText="1"/>
    </xf>
    <xf numFmtId="0" fontId="18" fillId="19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2" fillId="16" borderId="1" xfId="0" applyFont="1" applyFill="1" applyBorder="1" applyAlignment="1">
      <alignment horizontal="center"/>
    </xf>
    <xf numFmtId="0" fontId="32" fillId="22" borderId="1" xfId="0" applyFont="1" applyFill="1" applyBorder="1" applyAlignment="1">
      <alignment horizontal="center"/>
    </xf>
    <xf numFmtId="0" fontId="32" fillId="23" borderId="1" xfId="0" applyFont="1" applyFill="1" applyBorder="1" applyAlignment="1">
      <alignment horizontal="center"/>
    </xf>
    <xf numFmtId="0" fontId="33" fillId="16" borderId="1" xfId="0" applyFont="1" applyFill="1" applyBorder="1" applyAlignment="1">
      <alignment horizontal="center"/>
    </xf>
    <xf numFmtId="0" fontId="33" fillId="22" borderId="1" xfId="0" applyFont="1" applyFill="1" applyBorder="1" applyAlignment="1">
      <alignment horizontal="center"/>
    </xf>
    <xf numFmtId="0" fontId="33" fillId="23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0" fontId="33" fillId="0" borderId="1" xfId="0" applyFont="1" applyFill="1" applyBorder="1" applyAlignment="1"/>
    <xf numFmtId="0" fontId="32" fillId="0" borderId="6" xfId="0" applyNumberFormat="1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5" fillId="16" borderId="1" xfId="0" applyFont="1" applyFill="1" applyBorder="1" applyAlignment="1">
      <alignment horizontal="center"/>
    </xf>
    <xf numFmtId="0" fontId="35" fillId="22" borderId="1" xfId="0" applyFont="1" applyFill="1" applyBorder="1" applyAlignment="1">
      <alignment horizontal="center"/>
    </xf>
    <xf numFmtId="0" fontId="35" fillId="23" borderId="1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vertical="center" wrapText="1"/>
    </xf>
    <xf numFmtId="0" fontId="34" fillId="14" borderId="1" xfId="0" applyFont="1" applyFill="1" applyBorder="1" applyAlignment="1">
      <alignment vertical="center" wrapText="1"/>
    </xf>
    <xf numFmtId="0" fontId="36" fillId="5" borderId="2" xfId="0" applyFont="1" applyFill="1" applyBorder="1" applyAlignment="1">
      <alignment horizontal="left" vertical="center" wrapText="1"/>
    </xf>
    <xf numFmtId="0" fontId="36" fillId="5" borderId="3" xfId="0" applyFont="1" applyFill="1" applyBorder="1" applyAlignment="1">
      <alignment horizontal="left" vertical="center" wrapText="1"/>
    </xf>
    <xf numFmtId="0" fontId="36" fillId="5" borderId="4" xfId="0" applyFont="1" applyFill="1" applyBorder="1" applyAlignment="1">
      <alignment horizontal="left" vertical="center" wrapText="1"/>
    </xf>
    <xf numFmtId="0" fontId="33" fillId="24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24" borderId="1" xfId="0" applyFont="1" applyFill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1" applyFont="1" applyBorder="1"/>
    <xf numFmtId="0" fontId="33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="84" zoomScaleNormal="84" workbookViewId="0">
      <selection activeCell="F15" sqref="F15"/>
    </sheetView>
  </sheetViews>
  <sheetFormatPr defaultColWidth="10" defaultRowHeight="18.75"/>
  <cols>
    <col min="1" max="1" width="10" style="40"/>
    <col min="2" max="2" width="24.85546875" style="40" customWidth="1"/>
    <col min="3" max="3" width="23.28515625" style="40" bestFit="1" customWidth="1"/>
    <col min="4" max="4" width="14.42578125" style="40" customWidth="1"/>
    <col min="5" max="5" width="16.42578125" style="40" bestFit="1" customWidth="1"/>
    <col min="6" max="6" width="17.5703125" style="40" bestFit="1" customWidth="1"/>
    <col min="7" max="7" width="16.42578125" style="40" bestFit="1" customWidth="1"/>
    <col min="8" max="8" width="13.7109375" style="40" bestFit="1" customWidth="1"/>
    <col min="9" max="9" width="16.42578125" style="40" bestFit="1" customWidth="1"/>
    <col min="10" max="10" width="11.85546875" style="40" bestFit="1" customWidth="1"/>
    <col min="11" max="11" width="16.42578125" style="40" bestFit="1" customWidth="1"/>
    <col min="12" max="12" width="13.7109375" style="40" bestFit="1" customWidth="1"/>
    <col min="13" max="13" width="16.42578125" style="40" bestFit="1" customWidth="1"/>
    <col min="14" max="14" width="16.28515625" style="40" bestFit="1" customWidth="1"/>
    <col min="15" max="15" width="16.42578125" style="40" bestFit="1" customWidth="1"/>
    <col min="16" max="16" width="17.42578125" style="40" customWidth="1"/>
    <col min="17" max="17" width="14.5703125" style="40" customWidth="1"/>
    <col min="18" max="18" width="12.7109375" style="40" customWidth="1"/>
    <col min="19" max="19" width="24.28515625" style="40" customWidth="1"/>
    <col min="20" max="16384" width="10" style="40"/>
  </cols>
  <sheetData>
    <row r="1" spans="1:20" s="33" customFormat="1" ht="43.5" customHeight="1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s="38" customFormat="1">
      <c r="A2" s="34" t="s">
        <v>113</v>
      </c>
      <c r="B2" s="35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20" s="39" customFormat="1">
      <c r="A3" s="65" t="s">
        <v>127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</row>
    <row r="4" spans="1:20" ht="33" customHeight="1">
      <c r="A4" s="68" t="s">
        <v>0</v>
      </c>
      <c r="B4" s="69" t="s">
        <v>42</v>
      </c>
      <c r="C4" s="69" t="s">
        <v>83</v>
      </c>
      <c r="D4" s="69" t="s">
        <v>93</v>
      </c>
      <c r="E4" s="69"/>
      <c r="F4" s="69"/>
      <c r="G4" s="69"/>
      <c r="H4" s="69" t="s">
        <v>94</v>
      </c>
      <c r="I4" s="69"/>
      <c r="J4" s="69"/>
      <c r="K4" s="69"/>
      <c r="L4" s="69" t="s">
        <v>95</v>
      </c>
      <c r="M4" s="69"/>
      <c r="N4" s="69"/>
      <c r="O4" s="69"/>
      <c r="P4" s="69" t="s">
        <v>96</v>
      </c>
      <c r="Q4" s="69"/>
      <c r="R4" s="69"/>
      <c r="S4" s="69"/>
    </row>
    <row r="5" spans="1:20" ht="84.6" customHeight="1">
      <c r="A5" s="68"/>
      <c r="B5" s="69"/>
      <c r="C5" s="69"/>
      <c r="D5" s="41" t="s">
        <v>2</v>
      </c>
      <c r="E5" s="41" t="s">
        <v>3</v>
      </c>
      <c r="F5" s="42" t="s">
        <v>4</v>
      </c>
      <c r="G5" s="41" t="s">
        <v>5</v>
      </c>
      <c r="H5" s="41" t="s">
        <v>2</v>
      </c>
      <c r="I5" s="41" t="s">
        <v>3</v>
      </c>
      <c r="J5" s="41" t="s">
        <v>4</v>
      </c>
      <c r="K5" s="41" t="s">
        <v>5</v>
      </c>
      <c r="L5" s="41" t="s">
        <v>6</v>
      </c>
      <c r="M5" s="41" t="s">
        <v>3</v>
      </c>
      <c r="N5" s="41" t="s">
        <v>4</v>
      </c>
      <c r="O5" s="41" t="s">
        <v>5</v>
      </c>
      <c r="P5" s="41" t="s">
        <v>6</v>
      </c>
      <c r="Q5" s="41" t="s">
        <v>3</v>
      </c>
      <c r="R5" s="41" t="s">
        <v>4</v>
      </c>
      <c r="S5" s="41" t="s">
        <v>7</v>
      </c>
    </row>
    <row r="6" spans="1:20">
      <c r="A6" s="20">
        <v>1</v>
      </c>
      <c r="B6" s="62" t="s">
        <v>101</v>
      </c>
      <c r="C6" s="101">
        <v>437</v>
      </c>
      <c r="D6" s="102">
        <v>43600</v>
      </c>
      <c r="E6" s="102">
        <v>3369</v>
      </c>
      <c r="F6" s="102">
        <v>3884</v>
      </c>
      <c r="G6" s="102">
        <v>6407</v>
      </c>
      <c r="H6" s="102">
        <v>240000</v>
      </c>
      <c r="I6" s="102">
        <v>6000</v>
      </c>
      <c r="J6" s="102">
        <v>0</v>
      </c>
      <c r="K6" s="102">
        <v>0</v>
      </c>
      <c r="L6" s="102">
        <v>146632</v>
      </c>
      <c r="M6" s="102">
        <v>6248</v>
      </c>
      <c r="N6" s="102">
        <v>559</v>
      </c>
      <c r="O6" s="102">
        <v>239</v>
      </c>
      <c r="P6" s="102">
        <v>136968</v>
      </c>
      <c r="Q6" s="102">
        <v>3121</v>
      </c>
      <c r="R6" s="102">
        <v>3325</v>
      </c>
      <c r="S6" s="102">
        <v>6168</v>
      </c>
    </row>
    <row r="7" spans="1:20">
      <c r="A7" s="20">
        <v>2</v>
      </c>
      <c r="B7" s="62" t="s">
        <v>102</v>
      </c>
      <c r="C7" s="101">
        <v>597</v>
      </c>
      <c r="D7" s="102">
        <v>0</v>
      </c>
      <c r="E7" s="102">
        <v>600</v>
      </c>
      <c r="F7" s="102">
        <v>4800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400</v>
      </c>
      <c r="N7" s="102">
        <v>0</v>
      </c>
      <c r="O7" s="102">
        <v>0</v>
      </c>
      <c r="P7" s="102">
        <v>0</v>
      </c>
      <c r="Q7" s="102">
        <v>200</v>
      </c>
      <c r="R7" s="102">
        <v>4800</v>
      </c>
      <c r="S7" s="102">
        <v>0</v>
      </c>
    </row>
    <row r="8" spans="1:20" s="46" customFormat="1">
      <c r="A8" s="20">
        <v>3</v>
      </c>
      <c r="B8" s="62" t="s">
        <v>103</v>
      </c>
      <c r="C8" s="101">
        <v>534</v>
      </c>
      <c r="D8" s="102">
        <v>0</v>
      </c>
      <c r="E8" s="102">
        <v>1000</v>
      </c>
      <c r="F8" s="102">
        <v>0</v>
      </c>
      <c r="G8" s="102">
        <v>1800</v>
      </c>
      <c r="H8" s="102">
        <v>57600</v>
      </c>
      <c r="I8" s="102">
        <v>2000</v>
      </c>
      <c r="J8" s="102">
        <v>0</v>
      </c>
      <c r="K8" s="102">
        <v>0</v>
      </c>
      <c r="L8" s="102">
        <v>51840</v>
      </c>
      <c r="M8" s="102">
        <v>2700</v>
      </c>
      <c r="N8" s="102">
        <v>0</v>
      </c>
      <c r="O8" s="102">
        <v>1400</v>
      </c>
      <c r="P8" s="102">
        <v>5760</v>
      </c>
      <c r="Q8" s="102">
        <v>300</v>
      </c>
      <c r="R8" s="102">
        <v>0</v>
      </c>
      <c r="S8" s="102">
        <v>400</v>
      </c>
    </row>
    <row r="9" spans="1:20">
      <c r="A9" s="20">
        <v>4</v>
      </c>
      <c r="B9" s="62" t="s">
        <v>104</v>
      </c>
      <c r="C9" s="102">
        <v>1818</v>
      </c>
      <c r="D9" s="102">
        <v>46867</v>
      </c>
      <c r="E9" s="102">
        <v>2615</v>
      </c>
      <c r="F9" s="102">
        <v>436</v>
      </c>
      <c r="G9" s="102">
        <v>646</v>
      </c>
      <c r="H9" s="102">
        <v>63000</v>
      </c>
      <c r="I9" s="102">
        <v>6600</v>
      </c>
      <c r="J9" s="102">
        <v>1254</v>
      </c>
      <c r="K9" s="102">
        <v>0</v>
      </c>
      <c r="L9" s="102">
        <v>65344</v>
      </c>
      <c r="M9" s="102">
        <v>4296</v>
      </c>
      <c r="N9" s="102">
        <v>588</v>
      </c>
      <c r="O9" s="102">
        <v>42</v>
      </c>
      <c r="P9" s="102">
        <f>SUM(D9+H9-L9)</f>
        <v>44523</v>
      </c>
      <c r="Q9" s="102">
        <f>SUM(E9+I9-M9)</f>
        <v>4919</v>
      </c>
      <c r="R9" s="102">
        <f>SUM(F9+J9-N9)</f>
        <v>1102</v>
      </c>
      <c r="S9" s="102">
        <v>593</v>
      </c>
    </row>
    <row r="10" spans="1:20" s="47" customFormat="1">
      <c r="A10" s="20">
        <v>5</v>
      </c>
      <c r="B10" s="62" t="s">
        <v>105</v>
      </c>
      <c r="C10" s="101">
        <v>107</v>
      </c>
      <c r="D10" s="101">
        <v>44205</v>
      </c>
      <c r="E10" s="101">
        <v>4756</v>
      </c>
      <c r="F10" s="101">
        <v>110</v>
      </c>
      <c r="G10" s="101">
        <v>25</v>
      </c>
      <c r="H10" s="102">
        <v>10800</v>
      </c>
      <c r="I10" s="102">
        <v>3000</v>
      </c>
      <c r="J10" s="102">
        <v>0</v>
      </c>
      <c r="K10" s="102">
        <v>0</v>
      </c>
      <c r="L10" s="101">
        <v>13840</v>
      </c>
      <c r="M10" s="101">
        <v>1420</v>
      </c>
      <c r="N10" s="101">
        <v>110</v>
      </c>
      <c r="O10" s="101">
        <v>25</v>
      </c>
      <c r="P10" s="101">
        <v>41165</v>
      </c>
      <c r="Q10" s="101">
        <v>6336</v>
      </c>
      <c r="R10" s="101">
        <v>0</v>
      </c>
      <c r="S10" s="101">
        <v>0</v>
      </c>
    </row>
    <row r="11" spans="1:20" s="46" customFormat="1">
      <c r="A11" s="20">
        <v>6</v>
      </c>
      <c r="B11" s="62" t="s">
        <v>106</v>
      </c>
      <c r="C11" s="101">
        <v>493</v>
      </c>
      <c r="D11" s="102">
        <v>105653</v>
      </c>
      <c r="E11" s="102">
        <v>3443</v>
      </c>
      <c r="F11" s="102">
        <v>3960</v>
      </c>
      <c r="G11" s="102">
        <v>219</v>
      </c>
      <c r="H11" s="102">
        <v>0</v>
      </c>
      <c r="I11" s="102">
        <v>0</v>
      </c>
      <c r="J11" s="102">
        <v>0</v>
      </c>
      <c r="K11" s="102">
        <v>0</v>
      </c>
      <c r="L11" s="102">
        <v>26164</v>
      </c>
      <c r="M11" s="102">
        <v>93</v>
      </c>
      <c r="N11" s="102">
        <v>185</v>
      </c>
      <c r="O11" s="102">
        <v>0</v>
      </c>
      <c r="P11" s="102">
        <v>79489</v>
      </c>
      <c r="Q11" s="102">
        <v>3350</v>
      </c>
      <c r="R11" s="102">
        <v>3775</v>
      </c>
      <c r="S11" s="102">
        <v>219</v>
      </c>
    </row>
    <row r="12" spans="1:20" s="10" customFormat="1">
      <c r="A12" s="20">
        <v>7</v>
      </c>
      <c r="B12" s="62" t="s">
        <v>107</v>
      </c>
      <c r="C12" s="101">
        <v>47</v>
      </c>
      <c r="D12" s="102">
        <v>15620</v>
      </c>
      <c r="E12" s="102">
        <v>960</v>
      </c>
      <c r="F12" s="102">
        <v>60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4000</v>
      </c>
      <c r="M12" s="102">
        <v>120</v>
      </c>
      <c r="N12" s="102">
        <v>0</v>
      </c>
      <c r="O12" s="102">
        <v>0</v>
      </c>
      <c r="P12" s="102">
        <v>11620</v>
      </c>
      <c r="Q12" s="102">
        <v>840</v>
      </c>
      <c r="R12" s="102">
        <v>60</v>
      </c>
      <c r="S12" s="102">
        <v>0</v>
      </c>
      <c r="T12" s="22"/>
    </row>
    <row r="13" spans="1:20" s="10" customFormat="1">
      <c r="A13" s="20">
        <v>8</v>
      </c>
      <c r="B13" s="63" t="s">
        <v>108</v>
      </c>
      <c r="C13" s="101">
        <v>1246</v>
      </c>
      <c r="D13" s="102">
        <v>130000</v>
      </c>
      <c r="E13" s="102">
        <v>0</v>
      </c>
      <c r="F13" s="102">
        <v>0</v>
      </c>
      <c r="G13" s="102">
        <v>0</v>
      </c>
      <c r="H13" s="102">
        <v>384800</v>
      </c>
      <c r="I13" s="102">
        <v>6000</v>
      </c>
      <c r="J13" s="102">
        <v>0</v>
      </c>
      <c r="K13" s="102">
        <v>0</v>
      </c>
      <c r="L13" s="102">
        <v>446800</v>
      </c>
      <c r="M13" s="102">
        <v>0</v>
      </c>
      <c r="N13" s="102">
        <v>0</v>
      </c>
      <c r="O13" s="102">
        <v>0</v>
      </c>
      <c r="P13" s="102">
        <f>(D13+H13)-L13</f>
        <v>68000</v>
      </c>
      <c r="Q13" s="102">
        <f t="shared" ref="Q13:S13" si="0">(E13+I13)-M13</f>
        <v>6000</v>
      </c>
      <c r="R13" s="102">
        <f t="shared" si="0"/>
        <v>0</v>
      </c>
      <c r="S13" s="102">
        <f t="shared" si="0"/>
        <v>0</v>
      </c>
      <c r="T13" s="22"/>
    </row>
    <row r="14" spans="1:20">
      <c r="A14" s="20">
        <v>9</v>
      </c>
      <c r="B14" s="62" t="s">
        <v>109</v>
      </c>
      <c r="C14" s="101">
        <v>775</v>
      </c>
      <c r="D14" s="102">
        <v>126720</v>
      </c>
      <c r="E14" s="102">
        <v>2400</v>
      </c>
      <c r="F14" s="103">
        <v>0</v>
      </c>
      <c r="G14" s="102">
        <v>4080</v>
      </c>
      <c r="H14" s="102">
        <v>57600</v>
      </c>
      <c r="I14" s="102">
        <v>10000</v>
      </c>
      <c r="J14" s="102">
        <v>0</v>
      </c>
      <c r="K14" s="102">
        <v>0</v>
      </c>
      <c r="L14" s="102">
        <v>92160</v>
      </c>
      <c r="M14" s="102">
        <v>7100</v>
      </c>
      <c r="N14" s="102">
        <v>0</v>
      </c>
      <c r="O14" s="102">
        <v>1700</v>
      </c>
      <c r="P14" s="102">
        <v>92160</v>
      </c>
      <c r="Q14" s="102">
        <v>5300</v>
      </c>
      <c r="R14" s="103">
        <v>0</v>
      </c>
      <c r="S14" s="102">
        <v>2300</v>
      </c>
    </row>
    <row r="15" spans="1:20">
      <c r="A15" s="20">
        <v>10</v>
      </c>
      <c r="B15" s="62" t="s">
        <v>110</v>
      </c>
      <c r="C15" s="102">
        <v>606</v>
      </c>
      <c r="D15" s="102">
        <v>28800</v>
      </c>
      <c r="E15" s="102">
        <v>0</v>
      </c>
      <c r="F15" s="102">
        <v>0</v>
      </c>
      <c r="G15" s="102">
        <v>1150</v>
      </c>
      <c r="H15" s="102">
        <v>0</v>
      </c>
      <c r="I15" s="102">
        <v>6000</v>
      </c>
      <c r="J15" s="102">
        <v>0</v>
      </c>
      <c r="K15" s="102">
        <v>0</v>
      </c>
      <c r="L15" s="102">
        <v>0</v>
      </c>
      <c r="M15" s="102">
        <v>2000</v>
      </c>
      <c r="N15" s="102">
        <v>0</v>
      </c>
      <c r="O15" s="102">
        <v>0</v>
      </c>
      <c r="P15" s="102">
        <v>28800</v>
      </c>
      <c r="Q15" s="102">
        <v>4000</v>
      </c>
      <c r="R15" s="102">
        <v>0</v>
      </c>
      <c r="S15" s="102">
        <v>1150</v>
      </c>
    </row>
    <row r="16" spans="1:20">
      <c r="A16" s="20">
        <v>11</v>
      </c>
      <c r="B16" s="62" t="s">
        <v>111</v>
      </c>
      <c r="C16" s="101">
        <v>605</v>
      </c>
      <c r="D16" s="102">
        <v>166152</v>
      </c>
      <c r="E16" s="102">
        <v>3105</v>
      </c>
      <c r="F16" s="102">
        <v>2688</v>
      </c>
      <c r="G16" s="102">
        <v>0</v>
      </c>
      <c r="H16" s="102">
        <v>34900</v>
      </c>
      <c r="I16" s="102">
        <v>1395</v>
      </c>
      <c r="J16" s="102">
        <v>100</v>
      </c>
      <c r="K16" s="102">
        <v>0</v>
      </c>
      <c r="L16" s="102">
        <v>32160</v>
      </c>
      <c r="M16" s="102">
        <v>10017</v>
      </c>
      <c r="N16" s="102">
        <v>458</v>
      </c>
      <c r="O16" s="102">
        <v>0</v>
      </c>
      <c r="P16" s="102">
        <v>147723</v>
      </c>
      <c r="Q16" s="102">
        <v>3354</v>
      </c>
      <c r="R16" s="102">
        <v>2344</v>
      </c>
      <c r="S16" s="102">
        <v>0</v>
      </c>
    </row>
    <row r="17" spans="1:19">
      <c r="A17" s="20">
        <v>12</v>
      </c>
      <c r="B17" s="62" t="s">
        <v>112</v>
      </c>
      <c r="C17" s="101">
        <v>604</v>
      </c>
      <c r="D17" s="102">
        <v>218827</v>
      </c>
      <c r="E17" s="102">
        <v>14665</v>
      </c>
      <c r="F17" s="102">
        <v>2200</v>
      </c>
      <c r="G17" s="102">
        <v>176</v>
      </c>
      <c r="H17" s="102">
        <v>115200</v>
      </c>
      <c r="I17" s="102">
        <v>10000</v>
      </c>
      <c r="J17" s="101">
        <v>0</v>
      </c>
      <c r="K17" s="101">
        <v>600</v>
      </c>
      <c r="L17" s="101">
        <v>83172</v>
      </c>
      <c r="M17" s="101">
        <v>3859</v>
      </c>
      <c r="N17" s="101">
        <v>166</v>
      </c>
      <c r="O17" s="101">
        <v>3</v>
      </c>
      <c r="P17" s="101">
        <f>(D17+H17-L17)</f>
        <v>250855</v>
      </c>
      <c r="Q17" s="101">
        <f>(E17+I17-M17)</f>
        <v>20806</v>
      </c>
      <c r="R17" s="101">
        <f>(F17+J17-N17)</f>
        <v>2034</v>
      </c>
      <c r="S17" s="101">
        <f>(K17+G17-O17)</f>
        <v>773</v>
      </c>
    </row>
    <row r="18" spans="1:19">
      <c r="A18" s="4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>
      <c r="A19" s="43"/>
      <c r="B19" s="44" t="s">
        <v>118</v>
      </c>
      <c r="C19" s="45">
        <f>SUM(C6:C18)</f>
        <v>7869</v>
      </c>
      <c r="D19" s="45">
        <f t="shared" ref="D19:S19" si="1">SUM(D6:D18)</f>
        <v>926444</v>
      </c>
      <c r="E19" s="45">
        <f t="shared" si="1"/>
        <v>36913</v>
      </c>
      <c r="F19" s="45">
        <f t="shared" si="1"/>
        <v>18138</v>
      </c>
      <c r="G19" s="45">
        <f t="shared" si="1"/>
        <v>14503</v>
      </c>
      <c r="H19" s="45">
        <f t="shared" si="1"/>
        <v>963900</v>
      </c>
      <c r="I19" s="45">
        <f t="shared" si="1"/>
        <v>50995</v>
      </c>
      <c r="J19" s="45">
        <f t="shared" si="1"/>
        <v>1354</v>
      </c>
      <c r="K19" s="45">
        <f t="shared" si="1"/>
        <v>600</v>
      </c>
      <c r="L19" s="45">
        <f t="shared" si="1"/>
        <v>962112</v>
      </c>
      <c r="M19" s="45">
        <f t="shared" si="1"/>
        <v>38253</v>
      </c>
      <c r="N19" s="45">
        <f t="shared" si="1"/>
        <v>2066</v>
      </c>
      <c r="O19" s="45">
        <f t="shared" si="1"/>
        <v>3409</v>
      </c>
      <c r="P19" s="45">
        <f t="shared" si="1"/>
        <v>907063</v>
      </c>
      <c r="Q19" s="45">
        <f t="shared" si="1"/>
        <v>58526</v>
      </c>
      <c r="R19" s="45">
        <f t="shared" si="1"/>
        <v>17440</v>
      </c>
      <c r="S19" s="45">
        <f t="shared" si="1"/>
        <v>11603</v>
      </c>
    </row>
    <row r="20" spans="1:19">
      <c r="A20" s="43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>
      <c r="A22" s="43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s="39" customForma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</sheetData>
  <mergeCells count="9">
    <mergeCell ref="A1:S1"/>
    <mergeCell ref="A3:S3"/>
    <mergeCell ref="A4:A5"/>
    <mergeCell ref="B4:B5"/>
    <mergeCell ref="C4:C5"/>
    <mergeCell ref="D4:G4"/>
    <mergeCell ref="H4:K4"/>
    <mergeCell ref="L4:O4"/>
    <mergeCell ref="P4:S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82" zoomScaleNormal="82" workbookViewId="0">
      <selection activeCell="G16" sqref="G16"/>
    </sheetView>
  </sheetViews>
  <sheetFormatPr defaultColWidth="10" defaultRowHeight="15.75"/>
  <cols>
    <col min="1" max="1" width="14.140625" style="31" customWidth="1"/>
    <col min="2" max="2" width="19.42578125" style="31" customWidth="1"/>
    <col min="3" max="6" width="14.140625" style="31" customWidth="1"/>
    <col min="7" max="7" width="25.140625" style="31" customWidth="1"/>
    <col min="8" max="8" width="23.7109375" style="31" customWidth="1"/>
    <col min="9" max="9" width="28" style="31" customWidth="1"/>
    <col min="10" max="10" width="29.28515625" style="31" customWidth="1"/>
    <col min="11" max="11" width="26.5703125" style="31" customWidth="1"/>
    <col min="12" max="12" width="25.85546875" style="31" customWidth="1"/>
    <col min="13" max="16384" width="10" style="31"/>
  </cols>
  <sheetData>
    <row r="1" spans="1:19" ht="41.25" customHeight="1">
      <c r="A1" s="70" t="s">
        <v>87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s="30" customFormat="1" ht="27.6" customHeight="1">
      <c r="A2" s="71" t="s">
        <v>113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  <c r="M2" s="50"/>
      <c r="N2" s="50"/>
      <c r="O2" s="50"/>
      <c r="P2" s="50"/>
      <c r="Q2" s="50"/>
      <c r="R2" s="50"/>
      <c r="S2" s="51"/>
    </row>
    <row r="3" spans="1:19" ht="22.9" customHeight="1">
      <c r="A3" s="71" t="s">
        <v>127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</row>
    <row r="4" spans="1:19" ht="14.25" customHeight="1">
      <c r="A4" s="74" t="s">
        <v>8</v>
      </c>
      <c r="B4" s="76" t="s">
        <v>42</v>
      </c>
      <c r="C4" s="76" t="s">
        <v>84</v>
      </c>
      <c r="D4" s="76" t="s">
        <v>15</v>
      </c>
      <c r="E4" s="76"/>
      <c r="F4" s="76"/>
      <c r="G4" s="77" t="s">
        <v>9</v>
      </c>
      <c r="H4" s="77"/>
      <c r="I4" s="78" t="s">
        <v>10</v>
      </c>
      <c r="J4" s="78"/>
      <c r="K4" s="75" t="s">
        <v>11</v>
      </c>
      <c r="L4" s="75"/>
    </row>
    <row r="5" spans="1:19" ht="82.9" customHeight="1">
      <c r="A5" s="74"/>
      <c r="B5" s="76"/>
      <c r="C5" s="76"/>
      <c r="D5" s="76"/>
      <c r="E5" s="76"/>
      <c r="F5" s="76"/>
      <c r="G5" s="77" t="s">
        <v>128</v>
      </c>
      <c r="H5" s="77" t="s">
        <v>129</v>
      </c>
      <c r="I5" s="78" t="s">
        <v>130</v>
      </c>
      <c r="J5" s="78" t="s">
        <v>131</v>
      </c>
      <c r="K5" s="75" t="s">
        <v>132</v>
      </c>
      <c r="L5" s="75" t="s">
        <v>133</v>
      </c>
    </row>
    <row r="6" spans="1:19" ht="31.5">
      <c r="A6" s="74"/>
      <c r="B6" s="76"/>
      <c r="C6" s="76"/>
      <c r="D6" s="52" t="s">
        <v>12</v>
      </c>
      <c r="E6" s="52" t="s">
        <v>13</v>
      </c>
      <c r="F6" s="52" t="s">
        <v>14</v>
      </c>
      <c r="G6" s="77"/>
      <c r="H6" s="77"/>
      <c r="I6" s="78"/>
      <c r="J6" s="78"/>
      <c r="K6" s="75"/>
      <c r="L6" s="75"/>
    </row>
    <row r="7" spans="1:19">
      <c r="A7" s="102">
        <v>1</v>
      </c>
      <c r="B7" s="113" t="s">
        <v>101</v>
      </c>
      <c r="C7" s="101">
        <v>437</v>
      </c>
      <c r="D7" s="101">
        <v>0</v>
      </c>
      <c r="E7" s="101">
        <v>0</v>
      </c>
      <c r="F7" s="101">
        <v>0</v>
      </c>
      <c r="G7" s="104">
        <v>0</v>
      </c>
      <c r="H7" s="104">
        <v>0</v>
      </c>
      <c r="I7" s="105">
        <v>0</v>
      </c>
      <c r="J7" s="105">
        <v>0</v>
      </c>
      <c r="K7" s="106">
        <v>0</v>
      </c>
      <c r="L7" s="106">
        <v>0</v>
      </c>
    </row>
    <row r="8" spans="1:19">
      <c r="A8" s="102">
        <v>2</v>
      </c>
      <c r="B8" s="113" t="s">
        <v>102</v>
      </c>
      <c r="C8" s="101">
        <v>597</v>
      </c>
      <c r="D8" s="101">
        <v>7203</v>
      </c>
      <c r="E8" s="101">
        <v>15764</v>
      </c>
      <c r="F8" s="101">
        <v>29606</v>
      </c>
      <c r="G8" s="104">
        <v>0</v>
      </c>
      <c r="H8" s="104">
        <v>0</v>
      </c>
      <c r="I8" s="105">
        <v>0</v>
      </c>
      <c r="J8" s="105">
        <v>0</v>
      </c>
      <c r="K8" s="106">
        <v>0</v>
      </c>
      <c r="L8" s="106">
        <v>0</v>
      </c>
    </row>
    <row r="9" spans="1:19" s="32" customFormat="1">
      <c r="A9" s="102">
        <v>3</v>
      </c>
      <c r="B9" s="113" t="s">
        <v>103</v>
      </c>
      <c r="C9" s="101">
        <v>534</v>
      </c>
      <c r="D9" s="101">
        <v>8202</v>
      </c>
      <c r="E9" s="101">
        <v>16340</v>
      </c>
      <c r="F9" s="101">
        <v>21519</v>
      </c>
      <c r="G9" s="104">
        <v>2614</v>
      </c>
      <c r="H9" s="104">
        <v>249</v>
      </c>
      <c r="I9" s="105">
        <v>4931</v>
      </c>
      <c r="J9" s="105">
        <v>45</v>
      </c>
      <c r="K9" s="106">
        <v>0</v>
      </c>
      <c r="L9" s="106">
        <v>0</v>
      </c>
    </row>
    <row r="10" spans="1:19">
      <c r="A10" s="102">
        <v>4</v>
      </c>
      <c r="B10" s="113" t="s">
        <v>104</v>
      </c>
      <c r="C10" s="102">
        <v>1818</v>
      </c>
      <c r="D10" s="114">
        <v>20212</v>
      </c>
      <c r="E10" s="115">
        <v>42567</v>
      </c>
      <c r="F10" s="115">
        <v>68159</v>
      </c>
      <c r="G10" s="104">
        <v>0</v>
      </c>
      <c r="H10" s="116">
        <v>0</v>
      </c>
      <c r="I10" s="117">
        <v>0</v>
      </c>
      <c r="J10" s="117">
        <v>0</v>
      </c>
      <c r="K10" s="118">
        <v>0</v>
      </c>
      <c r="L10" s="118">
        <v>0</v>
      </c>
    </row>
    <row r="11" spans="1:19" s="54" customFormat="1">
      <c r="A11" s="102">
        <v>5</v>
      </c>
      <c r="B11" s="113" t="s">
        <v>105</v>
      </c>
      <c r="C11" s="101">
        <v>107</v>
      </c>
      <c r="D11" s="101">
        <v>46</v>
      </c>
      <c r="E11" s="101">
        <v>24</v>
      </c>
      <c r="F11" s="101">
        <v>10</v>
      </c>
      <c r="G11" s="104">
        <v>0</v>
      </c>
      <c r="H11" s="104">
        <v>0</v>
      </c>
      <c r="I11" s="105">
        <v>0</v>
      </c>
      <c r="J11" s="105">
        <v>0</v>
      </c>
      <c r="K11" s="106">
        <v>0</v>
      </c>
      <c r="L11" s="106">
        <v>0</v>
      </c>
    </row>
    <row r="12" spans="1:19" s="32" customFormat="1">
      <c r="A12" s="102">
        <v>6</v>
      </c>
      <c r="B12" s="113" t="s">
        <v>106</v>
      </c>
      <c r="C12" s="101">
        <v>493</v>
      </c>
      <c r="D12" s="101">
        <v>3345</v>
      </c>
      <c r="E12" s="101">
        <v>7782</v>
      </c>
      <c r="F12" s="101">
        <v>9565</v>
      </c>
      <c r="G12" s="104">
        <v>0</v>
      </c>
      <c r="H12" s="104">
        <v>0</v>
      </c>
      <c r="I12" s="105">
        <v>0</v>
      </c>
      <c r="J12" s="105">
        <v>0</v>
      </c>
      <c r="K12" s="106">
        <v>0</v>
      </c>
      <c r="L12" s="106">
        <v>0</v>
      </c>
    </row>
    <row r="13" spans="1:19" s="32" customFormat="1">
      <c r="A13" s="102">
        <v>7</v>
      </c>
      <c r="B13" s="113" t="s">
        <v>107</v>
      </c>
      <c r="C13" s="101">
        <v>47</v>
      </c>
      <c r="D13" s="101">
        <v>372</v>
      </c>
      <c r="E13" s="101">
        <v>866</v>
      </c>
      <c r="F13" s="101">
        <v>1189</v>
      </c>
      <c r="G13" s="104">
        <v>0</v>
      </c>
      <c r="H13" s="104">
        <v>0</v>
      </c>
      <c r="I13" s="105">
        <v>0</v>
      </c>
      <c r="J13" s="105">
        <v>0</v>
      </c>
      <c r="K13" s="106">
        <v>0</v>
      </c>
      <c r="L13" s="106">
        <v>0</v>
      </c>
      <c r="M13" s="55"/>
    </row>
    <row r="14" spans="1:19" s="32" customFormat="1">
      <c r="A14" s="102">
        <v>8</v>
      </c>
      <c r="B14" s="113" t="s">
        <v>108</v>
      </c>
      <c r="C14" s="101">
        <v>1246</v>
      </c>
      <c r="D14" s="101">
        <v>14551</v>
      </c>
      <c r="E14" s="101">
        <v>59312</v>
      </c>
      <c r="F14" s="101">
        <v>69209</v>
      </c>
      <c r="G14" s="104">
        <v>0</v>
      </c>
      <c r="H14" s="104">
        <v>0</v>
      </c>
      <c r="I14" s="105">
        <v>0</v>
      </c>
      <c r="J14" s="105">
        <v>0</v>
      </c>
      <c r="K14" s="106">
        <v>0</v>
      </c>
      <c r="L14" s="106">
        <v>0</v>
      </c>
      <c r="M14" s="55"/>
    </row>
    <row r="15" spans="1:19">
      <c r="A15" s="102">
        <v>9</v>
      </c>
      <c r="B15" s="113" t="s">
        <v>109</v>
      </c>
      <c r="C15" s="101">
        <v>775</v>
      </c>
      <c r="D15" s="101">
        <v>23425</v>
      </c>
      <c r="E15" s="101">
        <v>56711</v>
      </c>
      <c r="F15" s="101">
        <v>78231</v>
      </c>
      <c r="G15" s="104">
        <v>20424</v>
      </c>
      <c r="H15" s="104">
        <v>6435</v>
      </c>
      <c r="I15" s="105">
        <v>17175</v>
      </c>
      <c r="J15" s="105">
        <v>13825</v>
      </c>
      <c r="K15" s="106">
        <v>177</v>
      </c>
      <c r="L15" s="106">
        <v>177</v>
      </c>
    </row>
    <row r="16" spans="1:19">
      <c r="A16" s="102">
        <v>10</v>
      </c>
      <c r="B16" s="113" t="s">
        <v>110</v>
      </c>
      <c r="C16" s="102">
        <v>606</v>
      </c>
      <c r="D16" s="102">
        <v>4081</v>
      </c>
      <c r="E16" s="102">
        <v>6171</v>
      </c>
      <c r="F16" s="102">
        <v>9993</v>
      </c>
      <c r="G16" s="107">
        <v>6075</v>
      </c>
      <c r="H16" s="107">
        <v>381</v>
      </c>
      <c r="I16" s="108">
        <v>462</v>
      </c>
      <c r="J16" s="108">
        <v>344</v>
      </c>
      <c r="K16" s="109">
        <v>144</v>
      </c>
      <c r="L16" s="109">
        <v>2</v>
      </c>
    </row>
    <row r="17" spans="1:12">
      <c r="A17" s="102">
        <v>11</v>
      </c>
      <c r="B17" s="113" t="s">
        <v>111</v>
      </c>
      <c r="C17" s="101">
        <v>605</v>
      </c>
      <c r="D17" s="101">
        <v>13968</v>
      </c>
      <c r="E17" s="101">
        <v>20888</v>
      </c>
      <c r="F17" s="101">
        <v>41134</v>
      </c>
      <c r="G17" s="104">
        <v>0</v>
      </c>
      <c r="H17" s="104">
        <v>0</v>
      </c>
      <c r="I17" s="105">
        <v>0</v>
      </c>
      <c r="J17" s="105">
        <v>0</v>
      </c>
      <c r="K17" s="106">
        <v>0</v>
      </c>
      <c r="L17" s="106">
        <v>0</v>
      </c>
    </row>
    <row r="18" spans="1:12">
      <c r="A18" s="102">
        <v>12</v>
      </c>
      <c r="B18" s="113" t="s">
        <v>112</v>
      </c>
      <c r="C18" s="101">
        <v>604</v>
      </c>
      <c r="D18" s="101">
        <v>8725</v>
      </c>
      <c r="E18" s="101">
        <v>20215</v>
      </c>
      <c r="F18" s="101">
        <v>39125</v>
      </c>
      <c r="G18" s="104">
        <v>0</v>
      </c>
      <c r="H18" s="104">
        <v>0</v>
      </c>
      <c r="I18" s="105">
        <v>0</v>
      </c>
      <c r="J18" s="105">
        <v>0</v>
      </c>
      <c r="K18" s="106">
        <v>0</v>
      </c>
      <c r="L18" s="106">
        <v>0</v>
      </c>
    </row>
    <row r="19" spans="1:12">
      <c r="A19" s="110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>
      <c r="A20" s="110"/>
      <c r="B20" s="111" t="s">
        <v>119</v>
      </c>
      <c r="C20" s="110">
        <f>SUM(C7:C19)</f>
        <v>7869</v>
      </c>
      <c r="D20" s="110">
        <f t="shared" ref="D20:L20" si="0">SUM(D7:D19)</f>
        <v>104130</v>
      </c>
      <c r="E20" s="110">
        <f t="shared" si="0"/>
        <v>246640</v>
      </c>
      <c r="F20" s="110">
        <f t="shared" si="0"/>
        <v>367740</v>
      </c>
      <c r="G20" s="110">
        <f t="shared" si="0"/>
        <v>29113</v>
      </c>
      <c r="H20" s="110">
        <f t="shared" si="0"/>
        <v>7065</v>
      </c>
      <c r="I20" s="110">
        <f t="shared" si="0"/>
        <v>22568</v>
      </c>
      <c r="J20" s="110">
        <f t="shared" si="0"/>
        <v>14214</v>
      </c>
      <c r="K20" s="110">
        <f t="shared" si="0"/>
        <v>321</v>
      </c>
      <c r="L20" s="110">
        <f t="shared" si="0"/>
        <v>179</v>
      </c>
    </row>
    <row r="21" spans="1:12">
      <c r="A21" s="53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>
      <c r="A22" s="53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>
      <c r="A23" s="58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</sheetData>
  <mergeCells count="16">
    <mergeCell ref="A1:L1"/>
    <mergeCell ref="A2:L2"/>
    <mergeCell ref="A3:S3"/>
    <mergeCell ref="A4:A6"/>
    <mergeCell ref="K4:L4"/>
    <mergeCell ref="B4:B6"/>
    <mergeCell ref="K5:K6"/>
    <mergeCell ref="H5:H6"/>
    <mergeCell ref="D4:F5"/>
    <mergeCell ref="I4:J4"/>
    <mergeCell ref="L5:L6"/>
    <mergeCell ref="C4:C6"/>
    <mergeCell ref="G5:G6"/>
    <mergeCell ref="G4:H4"/>
    <mergeCell ref="I5:I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87" zoomScaleNormal="87" workbookViewId="0">
      <selection activeCell="A6" sqref="A6:H19"/>
    </sheetView>
  </sheetViews>
  <sheetFormatPr defaultColWidth="10" defaultRowHeight="15"/>
  <cols>
    <col min="1" max="1" width="13.42578125" customWidth="1"/>
    <col min="2" max="2" width="25.5703125" customWidth="1"/>
    <col min="3" max="3" width="34.140625" customWidth="1"/>
    <col min="4" max="4" width="28.7109375" customWidth="1"/>
    <col min="5" max="5" width="26.85546875" customWidth="1"/>
    <col min="6" max="6" width="21" customWidth="1"/>
    <col min="7" max="7" width="17.42578125" customWidth="1"/>
    <col min="8" max="8" width="28.7109375" customWidth="1"/>
    <col min="9" max="10" width="9" style="23" customWidth="1"/>
    <col min="11" max="19" width="10" style="23"/>
  </cols>
  <sheetData>
    <row r="1" spans="1:19" ht="29.25" customHeight="1">
      <c r="A1" s="79" t="s">
        <v>88</v>
      </c>
      <c r="B1" s="79"/>
      <c r="C1" s="79"/>
      <c r="D1" s="79"/>
      <c r="E1" s="79"/>
      <c r="F1" s="79"/>
      <c r="G1" s="79"/>
      <c r="H1" s="79"/>
    </row>
    <row r="2" spans="1:19" s="2" customFormat="1" ht="29.25" customHeight="1">
      <c r="A2" s="80" t="s">
        <v>113</v>
      </c>
      <c r="B2" s="80"/>
      <c r="C2" s="80"/>
      <c r="D2" s="80"/>
      <c r="E2" s="80"/>
      <c r="F2" s="80"/>
      <c r="G2" s="80"/>
      <c r="H2" s="8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s="2" customFormat="1" ht="22.9" customHeight="1">
      <c r="A3" s="83" t="s">
        <v>126</v>
      </c>
      <c r="B3" s="83"/>
      <c r="C3" s="83"/>
      <c r="D3" s="83"/>
      <c r="E3" s="83"/>
      <c r="F3" s="83"/>
      <c r="G3" s="83"/>
      <c r="H3" s="83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5.75" customHeight="1">
      <c r="A4" s="82" t="s">
        <v>8</v>
      </c>
      <c r="B4" s="81" t="s">
        <v>42</v>
      </c>
      <c r="C4" s="81" t="s">
        <v>89</v>
      </c>
      <c r="D4" s="81" t="s">
        <v>90</v>
      </c>
      <c r="E4" s="81" t="s">
        <v>91</v>
      </c>
      <c r="F4" s="81"/>
      <c r="G4" s="81"/>
      <c r="H4" s="81" t="s">
        <v>92</v>
      </c>
    </row>
    <row r="5" spans="1:19" ht="37.5" customHeight="1">
      <c r="A5" s="82"/>
      <c r="B5" s="81"/>
      <c r="C5" s="81"/>
      <c r="D5" s="81"/>
      <c r="E5" s="11" t="s">
        <v>16</v>
      </c>
      <c r="F5" s="11" t="s">
        <v>17</v>
      </c>
      <c r="G5" s="11" t="s">
        <v>18</v>
      </c>
      <c r="H5" s="81"/>
    </row>
    <row r="6" spans="1:19">
      <c r="A6" s="102">
        <v>1</v>
      </c>
      <c r="B6" s="113" t="s">
        <v>101</v>
      </c>
      <c r="C6" s="101">
        <v>18090</v>
      </c>
      <c r="D6" s="101">
        <v>0</v>
      </c>
      <c r="E6" s="101">
        <v>1000</v>
      </c>
      <c r="F6" s="101">
        <v>1000</v>
      </c>
      <c r="G6" s="101">
        <v>1216</v>
      </c>
      <c r="H6" s="101">
        <v>14874</v>
      </c>
    </row>
    <row r="7" spans="1:19">
      <c r="A7" s="102">
        <v>2</v>
      </c>
      <c r="B7" s="113" t="s">
        <v>102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</row>
    <row r="8" spans="1:19" s="8" customFormat="1" ht="15.75">
      <c r="A8" s="102">
        <v>3</v>
      </c>
      <c r="B8" s="113" t="s">
        <v>103</v>
      </c>
      <c r="C8" s="101">
        <v>0</v>
      </c>
      <c r="D8" s="101">
        <v>1000</v>
      </c>
      <c r="E8" s="119">
        <v>950</v>
      </c>
      <c r="F8" s="120"/>
      <c r="G8" s="121"/>
      <c r="H8" s="101">
        <v>50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s="8" customFormat="1" ht="15.75">
      <c r="A9" s="102">
        <v>4</v>
      </c>
      <c r="B9" s="113" t="s">
        <v>104</v>
      </c>
      <c r="C9" s="101">
        <v>19570</v>
      </c>
      <c r="D9" s="101">
        <v>8500</v>
      </c>
      <c r="E9" s="101">
        <v>0</v>
      </c>
      <c r="F9" s="101">
        <v>5614</v>
      </c>
      <c r="G9" s="101">
        <v>1035</v>
      </c>
      <c r="H9" s="101">
        <f>SUM(C9+D9-F9-G9)</f>
        <v>21421</v>
      </c>
      <c r="I9" s="27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>
      <c r="A10" s="102">
        <v>5</v>
      </c>
      <c r="B10" s="113" t="s">
        <v>105</v>
      </c>
      <c r="C10" s="101">
        <v>6237</v>
      </c>
      <c r="D10" s="102">
        <v>0</v>
      </c>
      <c r="E10" s="102">
        <v>3540</v>
      </c>
      <c r="F10" s="102">
        <v>356</v>
      </c>
      <c r="G10" s="102">
        <v>251</v>
      </c>
      <c r="H10" s="102">
        <v>2090</v>
      </c>
    </row>
    <row r="11" spans="1:19" s="9" customFormat="1" ht="15.75">
      <c r="A11" s="102">
        <v>6</v>
      </c>
      <c r="B11" s="113" t="s">
        <v>106</v>
      </c>
      <c r="C11" s="101">
        <v>15256</v>
      </c>
      <c r="D11" s="101">
        <v>0</v>
      </c>
      <c r="E11" s="101">
        <v>405</v>
      </c>
      <c r="F11" s="101">
        <v>611</v>
      </c>
      <c r="G11" s="101">
        <v>830</v>
      </c>
      <c r="H11" s="101">
        <v>13410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8" customFormat="1" ht="15.75">
      <c r="A12" s="102">
        <v>7</v>
      </c>
      <c r="B12" s="113" t="s">
        <v>107</v>
      </c>
      <c r="C12" s="101">
        <v>305</v>
      </c>
      <c r="D12" s="101">
        <v>0</v>
      </c>
      <c r="E12" s="119">
        <v>60</v>
      </c>
      <c r="F12" s="120"/>
      <c r="G12" s="121"/>
      <c r="H12" s="101">
        <v>245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s="8" customFormat="1" ht="15.75">
      <c r="A13" s="102">
        <v>8</v>
      </c>
      <c r="B13" s="113" t="s">
        <v>108</v>
      </c>
      <c r="C13" s="101">
        <v>20000</v>
      </c>
      <c r="D13" s="101">
        <v>10000</v>
      </c>
      <c r="E13" s="101">
        <v>5000</v>
      </c>
      <c r="F13" s="101">
        <v>5000</v>
      </c>
      <c r="G13" s="101">
        <v>10000</v>
      </c>
      <c r="H13" s="101">
        <f>(C13+D13)-(E13+F13+G13)</f>
        <v>10000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s="8" customFormat="1" ht="15.75">
      <c r="A14" s="102">
        <v>9</v>
      </c>
      <c r="B14" s="113" t="s">
        <v>109</v>
      </c>
      <c r="C14" s="101">
        <v>0</v>
      </c>
      <c r="D14" s="101">
        <v>15000</v>
      </c>
      <c r="E14" s="101">
        <v>3500</v>
      </c>
      <c r="F14" s="101">
        <v>2590</v>
      </c>
      <c r="G14" s="101">
        <v>1410</v>
      </c>
      <c r="H14" s="101">
        <v>7450</v>
      </c>
      <c r="I14" s="29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>
      <c r="A15" s="102">
        <v>10</v>
      </c>
      <c r="B15" s="113" t="s">
        <v>110</v>
      </c>
      <c r="C15" s="102">
        <v>640</v>
      </c>
      <c r="D15" s="102">
        <v>6000</v>
      </c>
      <c r="E15" s="122">
        <v>2000</v>
      </c>
      <c r="F15" s="123"/>
      <c r="G15" s="124"/>
      <c r="H15" s="102">
        <v>4640</v>
      </c>
    </row>
    <row r="16" spans="1:19">
      <c r="A16" s="102">
        <v>11</v>
      </c>
      <c r="B16" s="113" t="s">
        <v>111</v>
      </c>
      <c r="C16" s="101">
        <v>2168</v>
      </c>
      <c r="D16" s="101">
        <v>504</v>
      </c>
      <c r="E16" s="119">
        <v>838</v>
      </c>
      <c r="F16" s="120"/>
      <c r="G16" s="121"/>
      <c r="H16" s="101">
        <v>1834</v>
      </c>
    </row>
    <row r="17" spans="1:8">
      <c r="A17" s="102">
        <v>12</v>
      </c>
      <c r="B17" s="113" t="s">
        <v>112</v>
      </c>
      <c r="C17" s="101">
        <v>25842</v>
      </c>
      <c r="D17" s="101">
        <v>6000</v>
      </c>
      <c r="E17" s="101">
        <v>850</v>
      </c>
      <c r="F17" s="101">
        <v>970</v>
      </c>
      <c r="G17" s="101">
        <v>916</v>
      </c>
      <c r="H17" s="101">
        <v>29106</v>
      </c>
    </row>
    <row r="18" spans="1:8">
      <c r="A18" s="125"/>
      <c r="B18" s="126"/>
      <c r="C18" s="128"/>
      <c r="D18" s="128"/>
      <c r="E18" s="128"/>
      <c r="F18" s="128"/>
      <c r="G18" s="128"/>
      <c r="H18" s="128"/>
    </row>
    <row r="19" spans="1:8">
      <c r="A19" s="125"/>
      <c r="B19" s="126" t="s">
        <v>119</v>
      </c>
      <c r="C19" s="128">
        <f>SUM(C6:C18)</f>
        <v>108108</v>
      </c>
      <c r="D19" s="128">
        <f t="shared" ref="D19:H19" si="0">SUM(D6:D18)</f>
        <v>47004</v>
      </c>
      <c r="E19" s="128">
        <f t="shared" si="0"/>
        <v>18143</v>
      </c>
      <c r="F19" s="128">
        <f t="shared" si="0"/>
        <v>16141</v>
      </c>
      <c r="G19" s="128">
        <f t="shared" si="0"/>
        <v>15658</v>
      </c>
      <c r="H19" s="128">
        <f t="shared" si="0"/>
        <v>105120</v>
      </c>
    </row>
    <row r="20" spans="1:8" ht="15.75">
      <c r="A20" s="3"/>
      <c r="B20" s="4"/>
      <c r="C20" s="7"/>
      <c r="D20" s="7"/>
      <c r="E20" s="7"/>
      <c r="F20" s="7"/>
      <c r="G20" s="7"/>
      <c r="H20" s="7"/>
    </row>
    <row r="21" spans="1:8" ht="15.75">
      <c r="A21" s="3"/>
      <c r="B21" s="4"/>
      <c r="C21" s="7"/>
      <c r="D21" s="7"/>
      <c r="E21" s="7"/>
      <c r="F21" s="7"/>
      <c r="G21" s="7"/>
      <c r="H21" s="7"/>
    </row>
    <row r="22" spans="1:8" ht="15.75">
      <c r="A22" s="3"/>
      <c r="B22" s="4"/>
      <c r="C22" s="7"/>
      <c r="D22" s="7"/>
      <c r="E22" s="7"/>
      <c r="F22" s="7"/>
      <c r="G22" s="7"/>
      <c r="H22" s="7"/>
    </row>
    <row r="23" spans="1:8" ht="15.75">
      <c r="A23" s="1"/>
      <c r="B23" s="21"/>
      <c r="C23" s="21"/>
      <c r="D23" s="21"/>
      <c r="E23" s="21"/>
      <c r="F23" s="21"/>
      <c r="G23" s="21"/>
      <c r="H23" s="21"/>
    </row>
  </sheetData>
  <mergeCells count="13">
    <mergeCell ref="E12:G12"/>
    <mergeCell ref="E16:G16"/>
    <mergeCell ref="A1:H1"/>
    <mergeCell ref="A2:H2"/>
    <mergeCell ref="H4:H5"/>
    <mergeCell ref="A4:A5"/>
    <mergeCell ref="B4:B5"/>
    <mergeCell ref="C4:C5"/>
    <mergeCell ref="D4:D5"/>
    <mergeCell ref="E4:G4"/>
    <mergeCell ref="A3:H3"/>
    <mergeCell ref="E8:G8"/>
    <mergeCell ref="E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showGridLines="0" zoomScale="81" workbookViewId="0">
      <selection activeCell="E25" sqref="E25"/>
    </sheetView>
  </sheetViews>
  <sheetFormatPr defaultColWidth="10" defaultRowHeight="15"/>
  <cols>
    <col min="1" max="1" width="15.42578125" customWidth="1"/>
    <col min="2" max="2" width="19.5703125" customWidth="1"/>
    <col min="3" max="3" width="11.140625" customWidth="1"/>
    <col min="4" max="4" width="13.85546875" customWidth="1"/>
    <col min="5" max="5" width="11.7109375" customWidth="1"/>
    <col min="6" max="6" width="12.5703125" customWidth="1"/>
    <col min="9" max="9" width="21.85546875" customWidth="1"/>
    <col min="10" max="10" width="13.28515625" customWidth="1"/>
    <col min="12" max="12" width="17.5703125" customWidth="1"/>
    <col min="13" max="15" width="20.28515625" customWidth="1"/>
    <col min="16" max="16" width="11.28515625" customWidth="1"/>
    <col min="19" max="19" width="16.5703125" customWidth="1"/>
  </cols>
  <sheetData>
    <row r="1" spans="1:86" s="5" customFormat="1" ht="22.5">
      <c r="A1" s="84" t="s">
        <v>122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86" ht="48" customHeight="1">
      <c r="A2" s="87" t="s">
        <v>23</v>
      </c>
      <c r="B2" s="87" t="s">
        <v>24</v>
      </c>
      <c r="C2" s="87" t="s">
        <v>123</v>
      </c>
      <c r="D2" s="87"/>
      <c r="E2" s="87"/>
      <c r="F2" s="87"/>
      <c r="G2" s="87" t="s">
        <v>124</v>
      </c>
      <c r="H2" s="87"/>
      <c r="I2" s="87"/>
      <c r="J2" s="87" t="s">
        <v>125</v>
      </c>
      <c r="K2" s="87"/>
      <c r="L2" s="87"/>
      <c r="M2" s="87" t="s">
        <v>25</v>
      </c>
      <c r="N2" s="87" t="s">
        <v>26</v>
      </c>
      <c r="O2" s="87" t="s">
        <v>27</v>
      </c>
      <c r="P2" s="87" t="s">
        <v>28</v>
      </c>
      <c r="Q2" s="87"/>
      <c r="R2" s="87"/>
      <c r="S2" s="87"/>
    </row>
    <row r="3" spans="1:86" ht="63">
      <c r="A3" s="87"/>
      <c r="B3" s="87"/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85</v>
      </c>
      <c r="I3" s="6" t="s">
        <v>34</v>
      </c>
      <c r="J3" s="6" t="s">
        <v>33</v>
      </c>
      <c r="K3" s="6" t="s">
        <v>85</v>
      </c>
      <c r="L3" s="6" t="s">
        <v>34</v>
      </c>
      <c r="M3" s="87"/>
      <c r="N3" s="87"/>
      <c r="O3" s="87"/>
      <c r="P3" s="6" t="s">
        <v>35</v>
      </c>
      <c r="Q3" s="6" t="s">
        <v>36</v>
      </c>
      <c r="R3" s="6" t="s">
        <v>37</v>
      </c>
      <c r="S3" s="6" t="s">
        <v>38</v>
      </c>
    </row>
    <row r="4" spans="1:86" ht="30">
      <c r="A4" s="129" t="s">
        <v>1</v>
      </c>
      <c r="B4" s="129" t="s">
        <v>114</v>
      </c>
      <c r="C4" s="129"/>
      <c r="D4" s="129"/>
      <c r="E4" s="130"/>
      <c r="F4" s="130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86" ht="15.75">
      <c r="A5" s="131" t="s">
        <v>39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</row>
    <row r="6" spans="1:86">
      <c r="A6" s="102">
        <v>1</v>
      </c>
      <c r="B6" s="113" t="s">
        <v>101</v>
      </c>
      <c r="C6" s="134"/>
      <c r="D6" s="134"/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  <c r="M6" s="135">
        <v>0</v>
      </c>
      <c r="N6" s="135">
        <v>0</v>
      </c>
      <c r="O6" s="135">
        <v>0</v>
      </c>
      <c r="P6" s="135">
        <v>0</v>
      </c>
      <c r="Q6" s="135">
        <v>0</v>
      </c>
      <c r="R6" s="135">
        <v>0</v>
      </c>
      <c r="S6" s="135">
        <v>0</v>
      </c>
    </row>
    <row r="7" spans="1:86">
      <c r="A7" s="102">
        <v>2</v>
      </c>
      <c r="B7" s="113" t="s">
        <v>102</v>
      </c>
      <c r="C7" s="134"/>
      <c r="D7" s="134"/>
      <c r="E7" s="135">
        <v>1</v>
      </c>
      <c r="F7" s="135">
        <v>1</v>
      </c>
      <c r="G7" s="135">
        <v>9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 t="s">
        <v>36</v>
      </c>
      <c r="R7" s="135">
        <v>0</v>
      </c>
      <c r="S7" s="135">
        <v>0</v>
      </c>
    </row>
    <row r="8" spans="1:86">
      <c r="A8" s="102">
        <v>3</v>
      </c>
      <c r="B8" s="113" t="s">
        <v>103</v>
      </c>
      <c r="C8" s="134"/>
      <c r="D8" s="134"/>
      <c r="E8" s="135">
        <v>1</v>
      </c>
      <c r="F8" s="135">
        <v>1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</row>
    <row r="9" spans="1:86" s="12" customFormat="1">
      <c r="A9" s="102">
        <v>4</v>
      </c>
      <c r="B9" s="113" t="s">
        <v>104</v>
      </c>
      <c r="C9" s="136"/>
      <c r="D9" s="136"/>
      <c r="E9" s="135">
        <v>1</v>
      </c>
      <c r="F9" s="135">
        <v>1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 t="s">
        <v>36</v>
      </c>
      <c r="R9" s="135">
        <v>0</v>
      </c>
      <c r="S9" s="135">
        <v>0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</row>
    <row r="10" spans="1:86" s="12" customFormat="1">
      <c r="A10" s="102">
        <v>5</v>
      </c>
      <c r="B10" s="113" t="s">
        <v>105</v>
      </c>
      <c r="C10" s="136"/>
      <c r="D10" s="136"/>
      <c r="E10" s="101">
        <v>1</v>
      </c>
      <c r="F10" s="101">
        <v>1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01">
        <v>0</v>
      </c>
      <c r="R10" s="135">
        <v>0</v>
      </c>
      <c r="S10" s="135">
        <v>0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</row>
    <row r="11" spans="1:86" s="12" customFormat="1">
      <c r="A11" s="102">
        <v>6</v>
      </c>
      <c r="B11" s="113" t="s">
        <v>106</v>
      </c>
      <c r="C11" s="136"/>
      <c r="D11" s="136"/>
      <c r="E11" s="137">
        <v>1</v>
      </c>
      <c r="F11" s="137">
        <v>1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35">
        <v>0</v>
      </c>
      <c r="S11" s="135">
        <v>0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</row>
    <row r="12" spans="1:86" s="12" customFormat="1">
      <c r="A12" s="102">
        <v>7</v>
      </c>
      <c r="B12" s="113" t="s">
        <v>107</v>
      </c>
      <c r="C12" s="136"/>
      <c r="D12" s="136"/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</row>
    <row r="13" spans="1:86" s="12" customFormat="1">
      <c r="A13" s="102">
        <v>8</v>
      </c>
      <c r="B13" s="113" t="s">
        <v>108</v>
      </c>
      <c r="C13" s="136"/>
      <c r="D13" s="136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35">
        <v>0</v>
      </c>
      <c r="S13" s="135">
        <v>0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</row>
    <row r="14" spans="1:86" s="12" customFormat="1">
      <c r="A14" s="102">
        <v>9</v>
      </c>
      <c r="B14" s="113" t="s">
        <v>109</v>
      </c>
      <c r="C14" s="136"/>
      <c r="D14" s="136"/>
      <c r="E14" s="101">
        <v>1</v>
      </c>
      <c r="F14" s="101">
        <v>1</v>
      </c>
      <c r="G14" s="135">
        <v>10</v>
      </c>
      <c r="H14" s="135">
        <v>2</v>
      </c>
      <c r="I14" s="135">
        <v>0</v>
      </c>
      <c r="J14" s="135">
        <v>2</v>
      </c>
      <c r="K14" s="135">
        <v>2</v>
      </c>
      <c r="L14" s="135">
        <v>0</v>
      </c>
      <c r="M14" s="135">
        <v>177</v>
      </c>
      <c r="N14" s="135">
        <v>0</v>
      </c>
      <c r="O14" s="135">
        <v>177</v>
      </c>
      <c r="P14" s="135"/>
      <c r="Q14" s="135" t="s">
        <v>134</v>
      </c>
      <c r="R14" s="135">
        <v>0</v>
      </c>
      <c r="S14" s="135">
        <v>0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</row>
    <row r="15" spans="1:86" s="12" customFormat="1">
      <c r="A15" s="102">
        <v>10</v>
      </c>
      <c r="B15" s="113" t="s">
        <v>110</v>
      </c>
      <c r="C15" s="136"/>
      <c r="D15" s="136"/>
      <c r="E15" s="135">
        <v>1</v>
      </c>
      <c r="F15" s="135">
        <v>1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</row>
    <row r="16" spans="1:86">
      <c r="A16" s="102">
        <v>11</v>
      </c>
      <c r="B16" s="113" t="s">
        <v>111</v>
      </c>
      <c r="C16" s="136"/>
      <c r="D16" s="136"/>
      <c r="E16" s="101">
        <v>1</v>
      </c>
      <c r="F16" s="101">
        <v>1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35">
        <v>0</v>
      </c>
      <c r="S16" s="135">
        <v>0</v>
      </c>
    </row>
    <row r="17" spans="1:19">
      <c r="A17" s="102">
        <v>12</v>
      </c>
      <c r="B17" s="113" t="s">
        <v>112</v>
      </c>
      <c r="C17" s="136"/>
      <c r="D17" s="136"/>
      <c r="E17" s="135">
        <v>1</v>
      </c>
      <c r="F17" s="135">
        <v>1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</row>
  </sheetData>
  <mergeCells count="11">
    <mergeCell ref="A5:S5"/>
    <mergeCell ref="A1:S1"/>
    <mergeCell ref="B2:B3"/>
    <mergeCell ref="A2:A3"/>
    <mergeCell ref="O2:O3"/>
    <mergeCell ref="N2:N3"/>
    <mergeCell ref="M2:M3"/>
    <mergeCell ref="J2:L2"/>
    <mergeCell ref="G2:I2"/>
    <mergeCell ref="C2:F2"/>
    <mergeCell ref="P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showGridLines="0" zoomScale="88" zoomScaleNormal="88" workbookViewId="0">
      <selection activeCell="D8" sqref="D8"/>
    </sheetView>
  </sheetViews>
  <sheetFormatPr defaultColWidth="8.85546875" defaultRowHeight="15"/>
  <cols>
    <col min="1" max="1" width="16.42578125" style="59" customWidth="1"/>
    <col min="2" max="2" width="20.5703125" style="59" customWidth="1"/>
    <col min="3" max="3" width="8.7109375" style="59" bestFit="1" customWidth="1"/>
    <col min="4" max="4" width="13.42578125" style="59" customWidth="1"/>
    <col min="5" max="5" width="13.7109375" style="59" customWidth="1"/>
    <col min="6" max="6" width="13.85546875" style="59" customWidth="1"/>
    <col min="7" max="7" width="13" style="59" customWidth="1"/>
    <col min="8" max="8" width="13.140625" style="59" customWidth="1"/>
    <col min="9" max="9" width="14.42578125" style="59" customWidth="1"/>
    <col min="10" max="10" width="12.42578125" style="59" customWidth="1"/>
    <col min="11" max="11" width="13.7109375" style="59" customWidth="1"/>
    <col min="12" max="12" width="12.5703125" style="59" customWidth="1"/>
    <col min="13" max="13" width="12.28515625" style="59" customWidth="1"/>
    <col min="14" max="14" width="13.5703125" style="59" customWidth="1"/>
    <col min="15" max="15" width="11.5703125" style="59" bestFit="1" customWidth="1"/>
    <col min="16" max="16" width="12.85546875" style="59" bestFit="1" customWidth="1"/>
    <col min="17" max="17" width="12.28515625" style="59" bestFit="1" customWidth="1"/>
    <col min="18" max="18" width="10" style="59" bestFit="1" customWidth="1"/>
    <col min="19" max="19" width="11.28515625" style="59" bestFit="1" customWidth="1"/>
    <col min="20" max="20" width="6" style="59" bestFit="1" customWidth="1"/>
    <col min="21" max="21" width="11.28515625" style="59" bestFit="1" customWidth="1"/>
    <col min="22" max="22" width="6" style="59" bestFit="1" customWidth="1"/>
    <col min="23" max="23" width="12.140625" style="59" bestFit="1" customWidth="1"/>
    <col min="24" max="24" width="9.28515625" style="59" bestFit="1" customWidth="1"/>
    <col min="25" max="26" width="11.28515625" style="59" bestFit="1" customWidth="1"/>
    <col min="27" max="27" width="10.5703125" style="59" bestFit="1" customWidth="1"/>
    <col min="28" max="28" width="12.7109375" style="59" customWidth="1"/>
    <col min="29" max="29" width="11.140625" style="59" customWidth="1"/>
    <col min="30" max="30" width="10.42578125" style="59" customWidth="1"/>
    <col min="31" max="31" width="11.28515625" style="59" customWidth="1"/>
    <col min="32" max="16384" width="8.85546875" style="59"/>
  </cols>
  <sheetData>
    <row r="1" spans="1:31" s="18" customFormat="1" ht="33" customHeight="1">
      <c r="A1" s="88" t="s">
        <v>121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33" customHeight="1">
      <c r="A2" s="89" t="s">
        <v>97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90"/>
    </row>
    <row r="3" spans="1:31" ht="45" customHeight="1">
      <c r="A3" s="91" t="s">
        <v>46</v>
      </c>
      <c r="B3" s="93" t="s">
        <v>47</v>
      </c>
      <c r="C3" s="94"/>
      <c r="D3" s="95"/>
      <c r="E3" s="93" t="s">
        <v>50</v>
      </c>
      <c r="F3" s="94"/>
      <c r="G3" s="17"/>
      <c r="H3" s="91" t="s">
        <v>40</v>
      </c>
      <c r="I3" s="91"/>
      <c r="J3" s="91" t="s">
        <v>64</v>
      </c>
      <c r="K3" s="91"/>
      <c r="L3" s="91" t="s">
        <v>58</v>
      </c>
      <c r="M3" s="91"/>
      <c r="N3" s="93" t="s">
        <v>61</v>
      </c>
      <c r="O3" s="94"/>
      <c r="P3" s="93" t="s">
        <v>75</v>
      </c>
      <c r="Q3" s="94"/>
      <c r="R3" s="93" t="s">
        <v>67</v>
      </c>
      <c r="S3" s="94"/>
      <c r="T3" s="91" t="s">
        <v>20</v>
      </c>
      <c r="U3" s="91"/>
      <c r="V3" s="91" t="s">
        <v>21</v>
      </c>
      <c r="W3" s="91"/>
      <c r="X3" s="91" t="s">
        <v>22</v>
      </c>
      <c r="Y3" s="91"/>
      <c r="Z3" s="93" t="s">
        <v>79</v>
      </c>
      <c r="AA3" s="94"/>
      <c r="AB3" s="94"/>
      <c r="AC3" s="95"/>
      <c r="AD3" s="91" t="s">
        <v>41</v>
      </c>
      <c r="AE3" s="91"/>
    </row>
    <row r="4" spans="1:31" s="60" customFormat="1" ht="147.75" customHeight="1">
      <c r="A4" s="92"/>
      <c r="B4" s="14" t="s">
        <v>51</v>
      </c>
      <c r="C4" s="15" t="s">
        <v>52</v>
      </c>
      <c r="D4" s="15" t="s">
        <v>53</v>
      </c>
      <c r="E4" s="16" t="s">
        <v>49</v>
      </c>
      <c r="F4" s="15" t="s">
        <v>56</v>
      </c>
      <c r="G4" s="15" t="s">
        <v>42</v>
      </c>
      <c r="H4" s="16" t="s">
        <v>48</v>
      </c>
      <c r="I4" s="15" t="s">
        <v>57</v>
      </c>
      <c r="J4" s="16" t="s">
        <v>65</v>
      </c>
      <c r="K4" s="15" t="s">
        <v>66</v>
      </c>
      <c r="L4" s="16" t="s">
        <v>59</v>
      </c>
      <c r="M4" s="15" t="s">
        <v>60</v>
      </c>
      <c r="N4" s="16" t="s">
        <v>63</v>
      </c>
      <c r="O4" s="15" t="s">
        <v>62</v>
      </c>
      <c r="P4" s="16" t="s">
        <v>73</v>
      </c>
      <c r="Q4" s="15" t="s">
        <v>74</v>
      </c>
      <c r="R4" s="16" t="s">
        <v>68</v>
      </c>
      <c r="S4" s="15" t="s">
        <v>72</v>
      </c>
      <c r="T4" s="15" t="s">
        <v>43</v>
      </c>
      <c r="U4" s="15" t="s">
        <v>69</v>
      </c>
      <c r="V4" s="15" t="s">
        <v>44</v>
      </c>
      <c r="W4" s="15" t="s">
        <v>70</v>
      </c>
      <c r="X4" s="15" t="s">
        <v>45</v>
      </c>
      <c r="Y4" s="15" t="s">
        <v>71</v>
      </c>
      <c r="Z4" s="15" t="s">
        <v>76</v>
      </c>
      <c r="AA4" s="15" t="s">
        <v>77</v>
      </c>
      <c r="AB4" s="15" t="s">
        <v>78</v>
      </c>
      <c r="AC4" s="15" t="s">
        <v>80</v>
      </c>
      <c r="AD4" s="15" t="s">
        <v>54</v>
      </c>
      <c r="AE4" s="15" t="s">
        <v>55</v>
      </c>
    </row>
    <row r="5" spans="1:31" s="60" customFormat="1" ht="48.75" customHeight="1">
      <c r="A5" s="61" t="s">
        <v>114</v>
      </c>
      <c r="B5" s="61" t="s">
        <v>115</v>
      </c>
      <c r="C5" s="61" t="s">
        <v>115</v>
      </c>
      <c r="D5" s="61">
        <v>1</v>
      </c>
      <c r="E5" s="61"/>
      <c r="F5" s="61"/>
      <c r="G5" s="61"/>
      <c r="H5" s="61">
        <v>10</v>
      </c>
      <c r="I5" s="61">
        <v>3</v>
      </c>
      <c r="J5" s="61">
        <v>6</v>
      </c>
      <c r="K5" s="61">
        <v>0</v>
      </c>
      <c r="L5" s="61">
        <v>12</v>
      </c>
      <c r="M5" s="61">
        <v>0</v>
      </c>
      <c r="N5" s="61">
        <v>81</v>
      </c>
      <c r="O5" s="61">
        <v>0</v>
      </c>
      <c r="P5" s="61"/>
      <c r="Q5" s="61">
        <v>8</v>
      </c>
      <c r="R5" s="61">
        <v>20</v>
      </c>
      <c r="S5" s="61">
        <v>0</v>
      </c>
      <c r="T5" s="61">
        <v>91</v>
      </c>
      <c r="U5" s="61">
        <v>0</v>
      </c>
      <c r="V5" s="61">
        <v>576</v>
      </c>
      <c r="W5" s="61">
        <v>0</v>
      </c>
      <c r="X5" s="61">
        <v>2109</v>
      </c>
      <c r="Y5" s="61">
        <v>0</v>
      </c>
      <c r="Z5" s="61">
        <v>0</v>
      </c>
      <c r="AA5" s="61">
        <v>153</v>
      </c>
      <c r="AB5" s="61">
        <v>301</v>
      </c>
      <c r="AC5" s="61">
        <v>145</v>
      </c>
      <c r="AD5" s="61">
        <v>7871</v>
      </c>
      <c r="AE5" s="61">
        <v>0</v>
      </c>
    </row>
  </sheetData>
  <mergeCells count="16">
    <mergeCell ref="A1:AE1"/>
    <mergeCell ref="A2:AE2"/>
    <mergeCell ref="A3:A4"/>
    <mergeCell ref="B3:D3"/>
    <mergeCell ref="E3:F3"/>
    <mergeCell ref="H3:I3"/>
    <mergeCell ref="T3:U3"/>
    <mergeCell ref="V3:W3"/>
    <mergeCell ref="X3:Y3"/>
    <mergeCell ref="Z3:AC3"/>
    <mergeCell ref="AD3:AE3"/>
    <mergeCell ref="J3:K3"/>
    <mergeCell ref="L3:M3"/>
    <mergeCell ref="N3:O3"/>
    <mergeCell ref="P3:Q3"/>
    <mergeCell ref="R3:S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="89" zoomScaleNormal="89" workbookViewId="0">
      <selection activeCell="B22" sqref="B22"/>
    </sheetView>
  </sheetViews>
  <sheetFormatPr defaultColWidth="8.85546875" defaultRowHeight="15"/>
  <cols>
    <col min="1" max="1" width="8.85546875" style="13"/>
    <col min="2" max="2" width="25.42578125" style="13" customWidth="1"/>
    <col min="3" max="4" width="22.28515625" style="13" customWidth="1"/>
    <col min="5" max="5" width="31.42578125" style="13" customWidth="1"/>
    <col min="6" max="6" width="27.85546875" style="13" customWidth="1"/>
    <col min="7" max="7" width="46.7109375" style="13" customWidth="1"/>
    <col min="8" max="8" width="39" style="13" customWidth="1"/>
    <col min="9" max="16384" width="8.85546875" style="13"/>
  </cols>
  <sheetData>
    <row r="1" spans="1:8" s="19" customFormat="1" ht="61.5" customHeight="1">
      <c r="A1" s="97" t="s">
        <v>120</v>
      </c>
      <c r="B1" s="97"/>
      <c r="C1" s="97"/>
      <c r="D1" s="97"/>
      <c r="E1" s="97"/>
      <c r="F1" s="97"/>
      <c r="G1" s="97"/>
      <c r="H1" s="97"/>
    </row>
    <row r="2" spans="1:8" s="19" customFormat="1" ht="26.25" customHeight="1">
      <c r="A2" s="98" t="s">
        <v>116</v>
      </c>
      <c r="B2" s="98"/>
      <c r="C2" s="98"/>
      <c r="D2" s="98"/>
      <c r="E2" s="98"/>
      <c r="F2" s="98"/>
      <c r="G2" s="98"/>
      <c r="H2" s="98"/>
    </row>
    <row r="3" spans="1:8" ht="46.5" customHeight="1">
      <c r="A3" s="99" t="s">
        <v>0</v>
      </c>
      <c r="B3" s="99" t="s">
        <v>117</v>
      </c>
      <c r="C3" s="99" t="s">
        <v>100</v>
      </c>
      <c r="D3" s="99"/>
      <c r="E3" s="100" t="s">
        <v>99</v>
      </c>
      <c r="F3" s="100"/>
      <c r="G3" s="96" t="s">
        <v>98</v>
      </c>
      <c r="H3" s="96"/>
    </row>
    <row r="4" spans="1:8" ht="33" customHeight="1">
      <c r="A4" s="99"/>
      <c r="B4" s="99"/>
      <c r="C4" s="99" t="s">
        <v>81</v>
      </c>
      <c r="D4" s="99" t="s">
        <v>82</v>
      </c>
      <c r="E4" s="100" t="s">
        <v>81</v>
      </c>
      <c r="F4" s="100" t="s">
        <v>82</v>
      </c>
      <c r="G4" s="96" t="s">
        <v>19</v>
      </c>
      <c r="H4" s="96" t="s">
        <v>82</v>
      </c>
    </row>
    <row r="5" spans="1:8" ht="33" customHeight="1">
      <c r="A5" s="99"/>
      <c r="B5" s="99"/>
      <c r="C5" s="99"/>
      <c r="D5" s="99"/>
      <c r="E5" s="100"/>
      <c r="F5" s="100"/>
      <c r="G5" s="96"/>
      <c r="H5" s="96"/>
    </row>
    <row r="6" spans="1:8" ht="15.75">
      <c r="A6" s="102">
        <v>1</v>
      </c>
      <c r="B6" s="113" t="s">
        <v>101</v>
      </c>
      <c r="C6" s="101">
        <v>6</v>
      </c>
      <c r="D6" s="101">
        <v>35</v>
      </c>
      <c r="E6" s="101">
        <v>0</v>
      </c>
      <c r="F6" s="101">
        <v>0</v>
      </c>
      <c r="G6" s="101">
        <v>0</v>
      </c>
      <c r="H6" s="101">
        <v>0</v>
      </c>
    </row>
    <row r="7" spans="1:8" ht="15.75">
      <c r="A7" s="102">
        <v>2</v>
      </c>
      <c r="B7" s="113" t="s">
        <v>102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</row>
    <row r="8" spans="1:8" ht="15.75">
      <c r="A8" s="102">
        <v>3</v>
      </c>
      <c r="B8" s="113" t="s">
        <v>103</v>
      </c>
      <c r="C8" s="101">
        <v>18</v>
      </c>
      <c r="D8" s="101">
        <v>30</v>
      </c>
      <c r="E8" s="101">
        <v>13</v>
      </c>
      <c r="F8" s="101">
        <v>10</v>
      </c>
      <c r="G8" s="101">
        <v>14</v>
      </c>
      <c r="H8" s="101">
        <v>12</v>
      </c>
    </row>
    <row r="9" spans="1:8" ht="15.75">
      <c r="A9" s="102">
        <v>4</v>
      </c>
      <c r="B9" s="113" t="s">
        <v>104</v>
      </c>
      <c r="C9" s="127">
        <v>50</v>
      </c>
      <c r="D9" s="127">
        <v>120</v>
      </c>
      <c r="E9" s="101">
        <v>13</v>
      </c>
      <c r="F9" s="101">
        <v>31</v>
      </c>
      <c r="G9" s="101">
        <v>3</v>
      </c>
      <c r="H9" s="101">
        <v>0</v>
      </c>
    </row>
    <row r="10" spans="1:8" ht="15.75">
      <c r="A10" s="102">
        <v>5</v>
      </c>
      <c r="B10" s="113" t="s">
        <v>105</v>
      </c>
      <c r="C10" s="101">
        <v>1</v>
      </c>
      <c r="D10" s="101">
        <v>0</v>
      </c>
      <c r="E10" s="101">
        <v>1</v>
      </c>
      <c r="F10" s="101">
        <v>32</v>
      </c>
      <c r="G10" s="101">
        <v>1</v>
      </c>
      <c r="H10" s="101">
        <v>0</v>
      </c>
    </row>
    <row r="11" spans="1:8" ht="15.75">
      <c r="A11" s="102">
        <v>6</v>
      </c>
      <c r="B11" s="113" t="s">
        <v>106</v>
      </c>
      <c r="C11" s="101">
        <v>3</v>
      </c>
      <c r="D11" s="101">
        <v>11</v>
      </c>
      <c r="E11" s="101">
        <v>9</v>
      </c>
      <c r="F11" s="101">
        <v>21</v>
      </c>
      <c r="G11" s="101">
        <v>3</v>
      </c>
      <c r="H11" s="101">
        <v>0</v>
      </c>
    </row>
    <row r="12" spans="1:8" ht="15.75">
      <c r="A12" s="102">
        <v>7</v>
      </c>
      <c r="B12" s="113" t="s">
        <v>107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</row>
    <row r="13" spans="1:8" ht="15.75">
      <c r="A13" s="102">
        <v>8</v>
      </c>
      <c r="B13" s="113" t="s">
        <v>108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</row>
    <row r="14" spans="1:8" ht="15.75">
      <c r="A14" s="102">
        <v>9</v>
      </c>
      <c r="B14" s="113" t="s">
        <v>109</v>
      </c>
      <c r="C14" s="101">
        <v>12</v>
      </c>
      <c r="D14" s="101">
        <v>0</v>
      </c>
      <c r="E14" s="101">
        <v>63</v>
      </c>
      <c r="F14" s="101">
        <v>182</v>
      </c>
      <c r="G14" s="101">
        <v>23</v>
      </c>
      <c r="H14" s="101">
        <v>0</v>
      </c>
    </row>
    <row r="15" spans="1:8" ht="15.75">
      <c r="A15" s="102">
        <v>10</v>
      </c>
      <c r="B15" s="113" t="s">
        <v>110</v>
      </c>
      <c r="C15" s="138">
        <v>15</v>
      </c>
      <c r="D15" s="138">
        <v>13</v>
      </c>
      <c r="E15" s="138">
        <v>10</v>
      </c>
      <c r="F15" s="138">
        <v>72</v>
      </c>
      <c r="G15" s="138">
        <v>2</v>
      </c>
      <c r="H15" s="138">
        <v>17</v>
      </c>
    </row>
    <row r="16" spans="1:8" ht="15.75">
      <c r="A16" s="102">
        <v>11</v>
      </c>
      <c r="B16" s="113" t="s">
        <v>111</v>
      </c>
      <c r="C16" s="101">
        <v>4</v>
      </c>
      <c r="D16" s="101">
        <v>4</v>
      </c>
      <c r="E16" s="101">
        <v>4</v>
      </c>
      <c r="F16" s="101">
        <v>5</v>
      </c>
      <c r="G16" s="101">
        <v>4</v>
      </c>
      <c r="H16" s="101">
        <v>5</v>
      </c>
    </row>
    <row r="17" spans="1:8" ht="15.75">
      <c r="A17" s="102">
        <v>12</v>
      </c>
      <c r="B17" s="113" t="s">
        <v>112</v>
      </c>
      <c r="C17" s="101">
        <v>18</v>
      </c>
      <c r="D17" s="101">
        <v>12</v>
      </c>
      <c r="E17" s="101">
        <v>5</v>
      </c>
      <c r="F17" s="101">
        <v>5</v>
      </c>
      <c r="G17" s="101">
        <v>5</v>
      </c>
      <c r="H17" s="101">
        <v>0</v>
      </c>
    </row>
    <row r="18" spans="1:8" ht="15.75">
      <c r="A18" s="139"/>
      <c r="B18" s="139" t="s">
        <v>119</v>
      </c>
      <c r="C18" s="140">
        <f>SUM(C6:C17)</f>
        <v>127</v>
      </c>
      <c r="D18" s="140">
        <f t="shared" ref="D18:H18" si="0">SUM(D6:D17)</f>
        <v>225</v>
      </c>
      <c r="E18" s="140">
        <f t="shared" si="0"/>
        <v>118</v>
      </c>
      <c r="F18" s="140">
        <f t="shared" si="0"/>
        <v>358</v>
      </c>
      <c r="G18" s="140">
        <f t="shared" si="0"/>
        <v>55</v>
      </c>
      <c r="H18" s="140">
        <f t="shared" si="0"/>
        <v>34</v>
      </c>
    </row>
  </sheetData>
  <mergeCells count="13">
    <mergeCell ref="H4:H5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HDC</vt:lpstr>
      <vt:lpstr>ESB</vt:lpstr>
      <vt:lpstr>PTK</vt:lpstr>
      <vt:lpstr>SQAC-DQAC</vt:lpstr>
      <vt:lpstr>LMIS</vt:lpstr>
      <vt:lpstr>TRAINING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hp</cp:lastModifiedBy>
  <dcterms:created xsi:type="dcterms:W3CDTF">2006-09-15T18:30:00Z</dcterms:created>
  <dcterms:modified xsi:type="dcterms:W3CDTF">2023-01-30T11:23:47Z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